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2do INFORME TRIMESTRAL 2026\VIII. INFORMACIÓN COMPLEMENTARIA ASM\"/>
    </mc:Choice>
  </mc:AlternateContent>
  <bookViews>
    <workbookView xWindow="-120" yWindow="-120" windowWidth="24240" windowHeight="13140" tabRatio="717"/>
  </bookViews>
  <sheets>
    <sheet name="ANEXO 2" sheetId="5"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56" i="5" l="1"/>
  <c r="BE56" i="5"/>
  <c r="BD56" i="5"/>
  <c r="BC56" i="5"/>
  <c r="BB56" i="5"/>
  <c r="BA56" i="5"/>
  <c r="AY56" i="5"/>
  <c r="AX56" i="5"/>
  <c r="AW56" i="5"/>
  <c r="AV56" i="5"/>
  <c r="AU56" i="5"/>
  <c r="AT56" i="5"/>
  <c r="AS56" i="5"/>
  <c r="AR56" i="5"/>
  <c r="AQ56" i="5"/>
  <c r="AP56" i="5"/>
  <c r="AO56" i="5"/>
  <c r="AN56" i="5"/>
  <c r="AM56" i="5"/>
  <c r="AL56" i="5"/>
  <c r="AK56" i="5"/>
  <c r="AJ56" i="5"/>
  <c r="AI56" i="5"/>
  <c r="AH56" i="5"/>
  <c r="AG56" i="5"/>
  <c r="AF56" i="5"/>
  <c r="AE56" i="5"/>
  <c r="AD56" i="5"/>
  <c r="AC56" i="5"/>
  <c r="AB56" i="5"/>
  <c r="AA56" i="5"/>
  <c r="Z56" i="5"/>
  <c r="Y56" i="5"/>
  <c r="X56" i="5"/>
  <c r="W56" i="5"/>
  <c r="P56" i="5" l="1"/>
  <c r="O56" i="5"/>
  <c r="T56" i="5"/>
  <c r="S56" i="5"/>
  <c r="R56" i="5"/>
  <c r="Q56" i="5"/>
  <c r="V56" i="5"/>
  <c r="BE52" i="5"/>
  <c r="BE49" i="5"/>
  <c r="BE47" i="5"/>
  <c r="BE46" i="5"/>
  <c r="BE44" i="5"/>
  <c r="BE42" i="5"/>
  <c r="BE39" i="5"/>
  <c r="BE38" i="5"/>
  <c r="BE37" i="5"/>
  <c r="BE35" i="5"/>
  <c r="BE34" i="5"/>
  <c r="BE33" i="5"/>
  <c r="BE32" i="5"/>
  <c r="BE31" i="5"/>
  <c r="BE30" i="5"/>
  <c r="BE29" i="5"/>
  <c r="BE28" i="5"/>
  <c r="BE27" i="5"/>
  <c r="BE26" i="5"/>
  <c r="BE25" i="5"/>
  <c r="BE23" i="5"/>
  <c r="BE22" i="5"/>
  <c r="BE21" i="5"/>
  <c r="BE20" i="5"/>
  <c r="BE19" i="5"/>
  <c r="BE18" i="5"/>
  <c r="BE17" i="5"/>
  <c r="BE16" i="5"/>
  <c r="BE15" i="5"/>
  <c r="BE14" i="5"/>
  <c r="BE13" i="5"/>
  <c r="BE12" i="5"/>
  <c r="BE11" i="5"/>
  <c r="BE10" i="5"/>
  <c r="BE9" i="5"/>
  <c r="BE8" i="5"/>
  <c r="BE24" i="5"/>
  <c r="AF45" i="5" l="1"/>
  <c r="BE45" i="5" s="1"/>
  <c r="AI38" i="5"/>
  <c r="AN37" i="5"/>
  <c r="AH35" i="5"/>
  <c r="BB55" i="5" l="1"/>
  <c r="BA49" i="5"/>
  <c r="BA44" i="5"/>
  <c r="BA42" i="5"/>
  <c r="BA39" i="5"/>
  <c r="BA38" i="5"/>
  <c r="BA37" i="5"/>
  <c r="BA9" i="5"/>
  <c r="BB50" i="5"/>
  <c r="BB51" i="5"/>
  <c r="BB52" i="5"/>
  <c r="BB53" i="5"/>
  <c r="BB54" i="5"/>
  <c r="BA52" i="5" l="1"/>
  <c r="BA19" i="5"/>
  <c r="BA18" i="5"/>
  <c r="BA29" i="5"/>
  <c r="BA28" i="5"/>
  <c r="BA23" i="5"/>
  <c r="BA22" i="5"/>
  <c r="BA21" i="5"/>
  <c r="BA17" i="5"/>
  <c r="BA16" i="5"/>
  <c r="BA15" i="5"/>
  <c r="BA14" i="5"/>
  <c r="BA13" i="5"/>
  <c r="BA12" i="5"/>
  <c r="BA11" i="5"/>
  <c r="O35" i="5" l="1"/>
  <c r="O36" i="5"/>
  <c r="O37" i="5"/>
  <c r="O38" i="5"/>
  <c r="O39" i="5"/>
  <c r="O40" i="5"/>
  <c r="O41" i="5"/>
  <c r="O42" i="5"/>
  <c r="O43" i="5"/>
  <c r="O44" i="5"/>
  <c r="O45" i="5"/>
  <c r="V35" i="5"/>
  <c r="V36" i="5"/>
  <c r="V37" i="5"/>
  <c r="V38" i="5"/>
  <c r="V39" i="5"/>
  <c r="V40" i="5"/>
  <c r="V41" i="5"/>
  <c r="V42" i="5"/>
  <c r="V43" i="5"/>
  <c r="V44" i="5"/>
  <c r="V45" i="5"/>
  <c r="AF36" i="5"/>
  <c r="BE36" i="5" s="1"/>
  <c r="BA36" i="5" s="1"/>
  <c r="AF40" i="5"/>
  <c r="BE40" i="5" s="1"/>
  <c r="BA40" i="5" s="1"/>
  <c r="AF41" i="5"/>
  <c r="BE41" i="5" s="1"/>
  <c r="BA41" i="5" s="1"/>
  <c r="AF43" i="5"/>
  <c r="BE43" i="5" s="1"/>
  <c r="BA43" i="5" s="1"/>
  <c r="AH36" i="5"/>
  <c r="AI37" i="5"/>
  <c r="AH37" i="5" s="1"/>
  <c r="AB38" i="5"/>
  <c r="AI39" i="5"/>
  <c r="AB39" i="5" s="1"/>
  <c r="AH40" i="5"/>
  <c r="AH41" i="5"/>
  <c r="AI42" i="5"/>
  <c r="AH42" i="5" s="1"/>
  <c r="AI43" i="5"/>
  <c r="AH43" i="5" s="1"/>
  <c r="AI44" i="5"/>
  <c r="AH44" i="5" s="1"/>
  <c r="AI45" i="5"/>
  <c r="AH45" i="5" s="1"/>
  <c r="AO35" i="5"/>
  <c r="AN35" i="5" s="1"/>
  <c r="AO36" i="5"/>
  <c r="AN36" i="5" s="1"/>
  <c r="AO38" i="5"/>
  <c r="AN38" i="5" s="1"/>
  <c r="AO39" i="5"/>
  <c r="AN39" i="5" s="1"/>
  <c r="AO40" i="5"/>
  <c r="AN40" i="5" s="1"/>
  <c r="AO41" i="5"/>
  <c r="AN41" i="5" s="1"/>
  <c r="AO42" i="5"/>
  <c r="AN42" i="5" s="1"/>
  <c r="AO43" i="5"/>
  <c r="AN43" i="5" s="1"/>
  <c r="AO44" i="5"/>
  <c r="AN44" i="5" s="1"/>
  <c r="AO45" i="5"/>
  <c r="AN45" i="5" s="1"/>
  <c r="AU35" i="5"/>
  <c r="AT36" i="5" s="1"/>
  <c r="AU36" i="5"/>
  <c r="AU37" i="5"/>
  <c r="AT37" i="5" s="1"/>
  <c r="AU38" i="5"/>
  <c r="AT38" i="5" s="1"/>
  <c r="AU39" i="5"/>
  <c r="AT39" i="5" s="1"/>
  <c r="AU40" i="5"/>
  <c r="AT40" i="5" s="1"/>
  <c r="AU41" i="5"/>
  <c r="AT41" i="5" s="1"/>
  <c r="AU42" i="5"/>
  <c r="AT42" i="5" s="1"/>
  <c r="AU43" i="5"/>
  <c r="AT43" i="5" s="1"/>
  <c r="AU44" i="5"/>
  <c r="AT44" i="5" s="1"/>
  <c r="AU45" i="5"/>
  <c r="AT45" i="5" s="1"/>
  <c r="O46" i="5"/>
  <c r="O47" i="5"/>
  <c r="O48" i="5"/>
  <c r="O49" i="5"/>
  <c r="O50" i="5"/>
  <c r="O51" i="5"/>
  <c r="V46" i="5"/>
  <c r="V47" i="5"/>
  <c r="V48" i="5"/>
  <c r="V49" i="5"/>
  <c r="V50" i="5"/>
  <c r="V51" i="5"/>
  <c r="AF48" i="5"/>
  <c r="BE48" i="5" s="1"/>
  <c r="BA48" i="5" s="1"/>
  <c r="AF50" i="5"/>
  <c r="BE50" i="5" s="1"/>
  <c r="BA50" i="5" s="1"/>
  <c r="AF51" i="5"/>
  <c r="BE51" i="5" s="1"/>
  <c r="BA51" i="5" s="1"/>
  <c r="AI46" i="5"/>
  <c r="AB46" i="5" s="1"/>
  <c r="AI47" i="5"/>
  <c r="AI48" i="5"/>
  <c r="AB48" i="5" s="1"/>
  <c r="AI49" i="5"/>
  <c r="AB49" i="5" s="1"/>
  <c r="AI50" i="5"/>
  <c r="AB50" i="5" s="1"/>
  <c r="AI51" i="5"/>
  <c r="AH51" i="5" s="1"/>
  <c r="AO46" i="5"/>
  <c r="AN46" i="5" s="1"/>
  <c r="AO47" i="5"/>
  <c r="AN47" i="5" s="1"/>
  <c r="AO48" i="5"/>
  <c r="AN48" i="5" s="1"/>
  <c r="AO49" i="5"/>
  <c r="AN49" i="5" s="1"/>
  <c r="AO50" i="5"/>
  <c r="AN50" i="5" s="1"/>
  <c r="AO51" i="5"/>
  <c r="AN51" i="5" s="1"/>
  <c r="AT51" i="5"/>
  <c r="AU46" i="5"/>
  <c r="AU47" i="5"/>
  <c r="AU48" i="5"/>
  <c r="AU49" i="5"/>
  <c r="AU50" i="5"/>
  <c r="AU51" i="5"/>
  <c r="O52" i="5"/>
  <c r="O53" i="5"/>
  <c r="O54" i="5"/>
  <c r="O55" i="5"/>
  <c r="W52" i="5"/>
  <c r="V52" i="5" s="1"/>
  <c r="W53" i="5"/>
  <c r="V53" i="5" s="1"/>
  <c r="W54" i="5"/>
  <c r="V54" i="5" s="1"/>
  <c r="W55" i="5"/>
  <c r="V55" i="5" s="1"/>
  <c r="AF53" i="5"/>
  <c r="BE53" i="5" s="1"/>
  <c r="BA53" i="5" s="1"/>
  <c r="AF54" i="5"/>
  <c r="BE54" i="5" s="1"/>
  <c r="BA54" i="5" s="1"/>
  <c r="AF55" i="5"/>
  <c r="BE55" i="5" s="1"/>
  <c r="BA55" i="5" s="1"/>
  <c r="AI52" i="5"/>
  <c r="AB52" i="5" s="1"/>
  <c r="AI53" i="5"/>
  <c r="AB53" i="5" s="1"/>
  <c r="AI54" i="5"/>
  <c r="AB54" i="5" s="1"/>
  <c r="AB55" i="5"/>
  <c r="AO52" i="5"/>
  <c r="AN52" i="5" s="1"/>
  <c r="AO53" i="5"/>
  <c r="AN53" i="5" s="1"/>
  <c r="AO54" i="5"/>
  <c r="AN54" i="5" s="1"/>
  <c r="AO55" i="5"/>
  <c r="AN55" i="5" s="1"/>
  <c r="AU52" i="5"/>
  <c r="AU54" i="5"/>
  <c r="AU55" i="5"/>
  <c r="BB45" i="5"/>
  <c r="BB46" i="5"/>
  <c r="BA46" i="5" s="1"/>
  <c r="BB47" i="5"/>
  <c r="BA47" i="5" s="1"/>
  <c r="BA45" i="5"/>
  <c r="AT52" i="5" l="1"/>
  <c r="AT46" i="5"/>
  <c r="AT55" i="5"/>
  <c r="AT53" i="5"/>
  <c r="AH39" i="5"/>
  <c r="AB37" i="5"/>
  <c r="AH50" i="5"/>
  <c r="AT50" i="5"/>
  <c r="AT54" i="5"/>
  <c r="AT49" i="5"/>
  <c r="AT48" i="5"/>
  <c r="AT47" i="5"/>
  <c r="AH38" i="5"/>
  <c r="AB36" i="5"/>
  <c r="AB35" i="5"/>
  <c r="AB45" i="5"/>
  <c r="AB44" i="5"/>
  <c r="AB43" i="5"/>
  <c r="AB51" i="5"/>
  <c r="AB42" i="5"/>
  <c r="AB41" i="5"/>
  <c r="AB40" i="5"/>
  <c r="AH49" i="5"/>
  <c r="AH48" i="5"/>
  <c r="AH47" i="5"/>
  <c r="AH55" i="5"/>
  <c r="AH46" i="5"/>
  <c r="AH54" i="5"/>
  <c r="AH53" i="5"/>
  <c r="AH52" i="5"/>
  <c r="BC34" i="5"/>
  <c r="BC33" i="5"/>
  <c r="AT33" i="5"/>
  <c r="AT32" i="5"/>
  <c r="AT31" i="5"/>
  <c r="AT30" i="5"/>
  <c r="AT29" i="5"/>
  <c r="AT28" i="5"/>
  <c r="AT27" i="5"/>
  <c r="AT26" i="5"/>
  <c r="AT25" i="5"/>
  <c r="AT24" i="5"/>
  <c r="AT23" i="5"/>
  <c r="AT22" i="5"/>
  <c r="AT21" i="5"/>
  <c r="AT20" i="5"/>
  <c r="AT19" i="5"/>
  <c r="AT18" i="5"/>
  <c r="AT17" i="5"/>
  <c r="AT16" i="5"/>
  <c r="AT15" i="5"/>
  <c r="AT14" i="5"/>
  <c r="AT13" i="5"/>
  <c r="AT12" i="5"/>
  <c r="AT11" i="5"/>
  <c r="AT10" i="5"/>
  <c r="AT9" i="5"/>
  <c r="AN34" i="5"/>
  <c r="AN33" i="5"/>
  <c r="AN32" i="5"/>
  <c r="AN31" i="5"/>
  <c r="AN30" i="5"/>
  <c r="AN29" i="5"/>
  <c r="AN28" i="5"/>
  <c r="AN27" i="5"/>
  <c r="AN26" i="5"/>
  <c r="AN25" i="5"/>
  <c r="AN24" i="5"/>
  <c r="AN23" i="5"/>
  <c r="AN22" i="5"/>
  <c r="AN21" i="5"/>
  <c r="AN20" i="5"/>
  <c r="AN19" i="5"/>
  <c r="AN18" i="5"/>
  <c r="AN17" i="5"/>
  <c r="AN16" i="5"/>
  <c r="AN15" i="5"/>
  <c r="AN14" i="5"/>
  <c r="AN13" i="5"/>
  <c r="AN12" i="5"/>
  <c r="AN11" i="5"/>
  <c r="AN10" i="5"/>
  <c r="AN9" i="5"/>
  <c r="O19" i="5"/>
  <c r="BC35" i="5" l="1"/>
  <c r="O33" i="5"/>
  <c r="O34" i="5"/>
  <c r="V34" i="5"/>
  <c r="AB34" i="5"/>
  <c r="AH34" i="5"/>
  <c r="AU34" i="5"/>
  <c r="AT35" i="5" s="1"/>
  <c r="Z27" i="5"/>
  <c r="Z26" i="5"/>
  <c r="Z25" i="5"/>
  <c r="Z24" i="5"/>
  <c r="BA27" i="5" l="1"/>
  <c r="BA25" i="5"/>
  <c r="BA26" i="5"/>
  <c r="AH33" i="5"/>
  <c r="V33" i="5"/>
  <c r="AB33" i="5"/>
  <c r="BA24" i="5" l="1"/>
  <c r="BA20" i="5"/>
  <c r="BA10" i="5"/>
  <c r="BD33" i="5" l="1"/>
  <c r="BD35" i="5" s="1"/>
  <c r="BB33" i="5"/>
  <c r="BA33" i="5" s="1"/>
  <c r="O32" i="5"/>
  <c r="V32" i="5"/>
  <c r="AB32" i="5"/>
  <c r="BB34" i="5" l="1"/>
  <c r="BA34" i="5" s="1"/>
  <c r="AT34" i="5"/>
  <c r="AH32" i="5"/>
  <c r="BB35" i="5" l="1"/>
  <c r="V31" i="5"/>
  <c r="V30" i="5"/>
  <c r="V29" i="5"/>
  <c r="V28" i="5"/>
  <c r="V27" i="5"/>
  <c r="V26" i="5"/>
  <c r="V25" i="5"/>
  <c r="V24" i="5"/>
  <c r="V23" i="5"/>
  <c r="V22" i="5"/>
  <c r="V21" i="5"/>
  <c r="V20" i="5"/>
  <c r="V19" i="5"/>
  <c r="V18" i="5"/>
  <c r="V17" i="5"/>
  <c r="V16" i="5"/>
  <c r="V15" i="5"/>
  <c r="V14" i="5"/>
  <c r="V13" i="5"/>
  <c r="V12" i="5"/>
  <c r="V11" i="5"/>
  <c r="V10" i="5"/>
  <c r="V9" i="5"/>
  <c r="BF32" i="5" l="1"/>
  <c r="BA32" i="5" s="1"/>
  <c r="BF31" i="5"/>
  <c r="BA31" i="5" s="1"/>
  <c r="BF30" i="5"/>
  <c r="BA30" i="5" s="1"/>
  <c r="AN8" i="5"/>
  <c r="AH31" i="5"/>
  <c r="AH30" i="5"/>
  <c r="AH29" i="5"/>
  <c r="AH28" i="5"/>
  <c r="AH27" i="5"/>
  <c r="AH26" i="5"/>
  <c r="AH25" i="5"/>
  <c r="AH24" i="5"/>
  <c r="AH23" i="5"/>
  <c r="AH22" i="5"/>
  <c r="AH21" i="5"/>
  <c r="AH20" i="5"/>
  <c r="AH19" i="5"/>
  <c r="AH18" i="5"/>
  <c r="AH17" i="5"/>
  <c r="AH16" i="5"/>
  <c r="AH15" i="5"/>
  <c r="AH14" i="5"/>
  <c r="AH13" i="5"/>
  <c r="AH12" i="5"/>
  <c r="AH11" i="5"/>
  <c r="AH10" i="5"/>
  <c r="AH9" i="5"/>
  <c r="AH8" i="5"/>
  <c r="AB31" i="5"/>
  <c r="AB30" i="5"/>
  <c r="AB29" i="5"/>
  <c r="AB28" i="5"/>
  <c r="AB27" i="5"/>
  <c r="AB26" i="5"/>
  <c r="AB25" i="5"/>
  <c r="AB24" i="5"/>
  <c r="AB23" i="5"/>
  <c r="AB22" i="5"/>
  <c r="AB21" i="5"/>
  <c r="AB20" i="5"/>
  <c r="AB19" i="5"/>
  <c r="AB18" i="5"/>
  <c r="AB17" i="5"/>
  <c r="AB16" i="5"/>
  <c r="AB15" i="5"/>
  <c r="AB14" i="5"/>
  <c r="AB13" i="5"/>
  <c r="AB12" i="5"/>
  <c r="AB11" i="5"/>
  <c r="AB10" i="5"/>
  <c r="AB9" i="5"/>
  <c r="AB8" i="5"/>
  <c r="V8" i="5"/>
  <c r="O31" i="5"/>
  <c r="O30" i="5"/>
  <c r="O29" i="5"/>
  <c r="O28" i="5"/>
  <c r="O27" i="5"/>
  <c r="O26" i="5"/>
  <c r="O25" i="5"/>
  <c r="O24" i="5"/>
  <c r="O23" i="5"/>
  <c r="O22" i="5"/>
  <c r="O21" i="5"/>
  <c r="O20" i="5"/>
  <c r="O18" i="5"/>
  <c r="O17" i="5"/>
  <c r="O16" i="5"/>
  <c r="O15" i="5"/>
  <c r="O14" i="5"/>
  <c r="O13" i="5"/>
  <c r="O12" i="5"/>
  <c r="O11" i="5"/>
  <c r="O10" i="5"/>
  <c r="O9" i="5"/>
  <c r="O8" i="5"/>
  <c r="BF35" i="5" l="1"/>
  <c r="BA35" i="5" s="1"/>
  <c r="AT8" i="5" l="1"/>
  <c r="BA8" i="5" l="1"/>
</calcChain>
</file>

<file path=xl/sharedStrings.xml><?xml version="1.0" encoding="utf-8"?>
<sst xmlns="http://schemas.openxmlformats.org/spreadsheetml/2006/main" count="650" uniqueCount="235">
  <si>
    <t>ESPECIFICACIONES:</t>
  </si>
  <si>
    <t>GENERALES</t>
  </si>
  <si>
    <t>METAS</t>
  </si>
  <si>
    <t>FUENTE DE FINANCIAMIENTO</t>
  </si>
  <si>
    <t>CONAC</t>
  </si>
  <si>
    <t>ESTRUCTURA FINANCIERA APROBADA (momento contable del aprobado)</t>
  </si>
  <si>
    <t>ESTRUCTURA FINANCIERA MODIFICADA (momento contable del modificado)</t>
  </si>
  <si>
    <t>ESTRUCTURA FINANCIERA COMPROMETIDA (momento contable del comprometido)</t>
  </si>
  <si>
    <t>ESTRUCTURA FINANCIERA DEVENGADA (momento contable del devengado)</t>
  </si>
  <si>
    <t>ESTRUCTURA FINANCIERA EJERCIDA (momento contable del ejercido)</t>
  </si>
  <si>
    <t>ESTRUCTURA FINANCIERA PAGADA (momento contable del pagado)</t>
  </si>
  <si>
    <t xml:space="preserve">                              ESTRUCTURA FINANCIERA POR EJERCER                                                                                                                                                                         Obras "No" Concluidas en el trimestre o en el ejercicio. (Se autoriza en el ejercicio la aplicación del recurso faltante para el siguiente ejercicio fiscal) </t>
  </si>
  <si>
    <t xml:space="preserve">NOMBRE DE LA OBRA </t>
  </si>
  <si>
    <t xml:space="preserve">MUNICIPIO </t>
  </si>
  <si>
    <t>LOCALIDAD</t>
  </si>
  <si>
    <t xml:space="preserve">MODALIDAD DE EJECUCIÓN </t>
  </si>
  <si>
    <t>TIPO</t>
  </si>
  <si>
    <t>CANTIDAD / UNIDAD</t>
  </si>
  <si>
    <t>BENEFICIARIOS</t>
  </si>
  <si>
    <t>No.</t>
  </si>
  <si>
    <t>DESCRIPCIÓN</t>
  </si>
  <si>
    <t xml:space="preserve">COG  </t>
  </si>
  <si>
    <t xml:space="preserve">UR  </t>
  </si>
  <si>
    <t xml:space="preserve">CUENTA CONTABLE  </t>
  </si>
  <si>
    <t>OBRA CAPITALIZABLE</t>
  </si>
  <si>
    <t>NÚMERO Y FECHA DE ACTA DEL AYUNTAMIENTO (aprobado)</t>
  </si>
  <si>
    <t xml:space="preserve">MONTO TOTAL (aprobado) </t>
  </si>
  <si>
    <t>INGRESOS DE FUENTE LOCAL                     (aprobado)</t>
  </si>
  <si>
    <t>PARTICIPACIONES (aprobado)</t>
  </si>
  <si>
    <t>APORTACIONES (aprobado)</t>
  </si>
  <si>
    <t>RECURSOS FEDERALES CONVENIDOS (aprobado)</t>
  </si>
  <si>
    <t>RECURSOS ESTATALES (aprobado)</t>
  </si>
  <si>
    <t>NÚMERO Y FECHA DE ACTA DEL AYUNTAMIENTO (modificado)</t>
  </si>
  <si>
    <t>MONTO TOTAL     (modificado)</t>
  </si>
  <si>
    <t>INGRESOS DE FUENTE LOCAL            (modificado)</t>
  </si>
  <si>
    <t>PARTICIPACIONES (modificado)</t>
  </si>
  <si>
    <t>APORTACIONES (modificado)</t>
  </si>
  <si>
    <t>RECURSOS FEDERALES CONVENIDOS     (modificado)</t>
  </si>
  <si>
    <t>RECURSOS ESTATALES (modificado)</t>
  </si>
  <si>
    <t>MONTO TOTAL (comprometido)</t>
  </si>
  <si>
    <t>INGRESOS DE FUENTE LOCAL       (comprometido)</t>
  </si>
  <si>
    <t>PARTICIPACIONES (comprometido)</t>
  </si>
  <si>
    <t>APORTACIONES (comprometido)</t>
  </si>
  <si>
    <t>RECURSOS FEDERALES CONVENIDOS (comprometido)</t>
  </si>
  <si>
    <t>RECURSOS ESTATALES (comprometido)</t>
  </si>
  <si>
    <t>MONTO TOTAL      (devengado)</t>
  </si>
  <si>
    <t>INGRESOS DE FUENTE LOCAL              (devengado)</t>
  </si>
  <si>
    <t>PARTICIPACIONES (devengado)</t>
  </si>
  <si>
    <t>APORTACIONES (devengado)</t>
  </si>
  <si>
    <t>RECURSOS FEDERALES CONVENIDOS       (devengado)</t>
  </si>
  <si>
    <t>RECURSOS ESTATALES (devengado)</t>
  </si>
  <si>
    <t>MONTO TOTAL        (ejercido)</t>
  </si>
  <si>
    <t>INGRESOS DE FUENTE LOCAL                 (ejercido)</t>
  </si>
  <si>
    <t>PARTICIPACIONES (ejercido)</t>
  </si>
  <si>
    <t>APORTACIONES (ejercido)</t>
  </si>
  <si>
    <t>RECURSOS FEDERALES CONVENIDOS         (ejercido)</t>
  </si>
  <si>
    <t>RECURSOS ESTATALES (ejercido)</t>
  </si>
  <si>
    <t>MONTO TOTAL         (pagado)</t>
  </si>
  <si>
    <t>INGRESOS DE FUENTE LOCAL                  (pagado)</t>
  </si>
  <si>
    <t>PARTICIPACIONES (pagado)</t>
  </si>
  <si>
    <t>APORTACIONES (pagado)</t>
  </si>
  <si>
    <t>RECURSOS FEDERALES CONVENIDOS (pagado)</t>
  </si>
  <si>
    <t>RECURSOS ESTATALES (pagado)</t>
  </si>
  <si>
    <t>NÚMERO Y FECHA DE ACTA DEL AYUNTAMIENTO          (por ejercer)</t>
  </si>
  <si>
    <t>MONTO TOTAL       (por ejercer)</t>
  </si>
  <si>
    <t>INGRESOS DE FUENTE LOCAL                          (por ejercer)</t>
  </si>
  <si>
    <t>PARTICIPACIONES          (por ejercer)</t>
  </si>
  <si>
    <t>APORTACIONES           (por ejercer)</t>
  </si>
  <si>
    <t>RECURSOS FEDERALES CONVENIDOS              (por ejercer)</t>
  </si>
  <si>
    <t>RECURSOS ESTATALES        (por ejercer)</t>
  </si>
  <si>
    <t>DIRECTOR DE OBRAS PÚBLICAS Y URBANISMO</t>
  </si>
  <si>
    <t>"Bajo protesta de decir verdad, declaramos que este reporte y sus notas son razonablemente correctos, y son responsabilidad del emisor."</t>
  </si>
  <si>
    <t>A. Incluir los trabajos relacionados a la obra pública conforme al artículo 2° de la Ley de Obra Pública y Servicios Relacionados con la Misma para el Estado de Michoacán de Ocampo y sus Municipios, aun cuando no se tengan registrados en el capítulo 6000, incluyendo los momentos contables considerados en la Cuenta Pública</t>
  </si>
  <si>
    <t>B. El llenado de este formato debe realizarse con tipo de letra Arial Narrow;</t>
  </si>
  <si>
    <t>D. El llenado de este formato debe llenarse con el Instructivo 2</t>
  </si>
  <si>
    <t xml:space="preserve">(ELABORÓ)  </t>
  </si>
  <si>
    <t>ANEXO 2: RELACIÓN DE OBRAS EJECUTADAS</t>
  </si>
  <si>
    <t>C. Se recomienda que para el llenado de este formato, lo efectúe el personal de la Dirección de Obras Públicas y/o personal responsable;</t>
  </si>
  <si>
    <t>ZIRACUARETIRO</t>
  </si>
  <si>
    <t>ZIRIMICUARO</t>
  </si>
  <si>
    <t>CARACHA</t>
  </si>
  <si>
    <t>SAN ANDRES CORU</t>
  </si>
  <si>
    <t>PATUAN</t>
  </si>
  <si>
    <t>EL FRESNO</t>
  </si>
  <si>
    <t>OBRA</t>
  </si>
  <si>
    <t>FONDO DE APORTACIONES PARA LA INFRAESTRUCTURA SOCIAL</t>
  </si>
  <si>
    <t>MUNICIPIO: ZIRACUARETIRO</t>
  </si>
  <si>
    <t>___________________________________________</t>
  </si>
  <si>
    <t>En el apartado de cuenta contable se encuentran considerando la cuenta en base al manual emitido por el CONAC</t>
  </si>
  <si>
    <t>80 HABITANTES</t>
  </si>
  <si>
    <t>60 HABITANTES</t>
  </si>
  <si>
    <t>40 ESTUDIANTES</t>
  </si>
  <si>
    <t>40 HABITANTES</t>
  </si>
  <si>
    <t>200 HABITANTES</t>
  </si>
  <si>
    <t>ALBERTO OROBIO ARRIAGA</t>
  </si>
  <si>
    <t>ING. IVÁN NOÉ VARGAS VACA</t>
  </si>
  <si>
    <t>CONTRALORA MUNICIPAL</t>
  </si>
  <si>
    <t>PRESIDENTE MUNICIPAL</t>
  </si>
  <si>
    <t>M.P.P MARÍA MONSERRAT FARÍAS AGUIRRE</t>
  </si>
  <si>
    <t>RANCHO BONITO</t>
  </si>
  <si>
    <t>ZIRASPEN</t>
  </si>
  <si>
    <t>100 HABITANTES</t>
  </si>
  <si>
    <t>800 HABITANTES</t>
  </si>
  <si>
    <t>50 HABITANTES</t>
  </si>
  <si>
    <t>611</t>
  </si>
  <si>
    <t>FONDO DE APORTACIONES ESTATALES PARA LA INFRAESTRUCTURA DE LOS SERVICIOS PUBLICOS MUNICIPALES</t>
  </si>
  <si>
    <t>NO</t>
  </si>
  <si>
    <t>CONTRATO (ADJUDICACIÓN DIRECTA)</t>
  </si>
  <si>
    <t>EL COPAL</t>
  </si>
  <si>
    <t>250 HABITANTES</t>
  </si>
  <si>
    <t>200.00 METROS CUBICOS</t>
  </si>
  <si>
    <t>200.00 METROS LINEALES</t>
  </si>
  <si>
    <t>100.00 METROS LINEALES</t>
  </si>
  <si>
    <t>192.00 METROS LINEALES</t>
  </si>
  <si>
    <t>96.00 METROS LINEALES</t>
  </si>
  <si>
    <t>70.00 METROS LINEALES</t>
  </si>
  <si>
    <t>180.00 METROS LINEALES</t>
  </si>
  <si>
    <t>1296.00 METROS LINEALES</t>
  </si>
  <si>
    <t>1500.00 METROS LINEALES</t>
  </si>
  <si>
    <t>CONSTRUCCION DE POZO PROFUNDO DE AGUA ENTUBADA EN LA LOCALIDAD DE SAN ANDRES CORU (SEGUNDA ETAPA)</t>
  </si>
  <si>
    <t>CIENEGA</t>
  </si>
  <si>
    <t xml:space="preserve">1200.00 METROS LINEALES </t>
  </si>
  <si>
    <t>1800.00 METROS LINEALES</t>
  </si>
  <si>
    <t>140.00 METROS LINEALES</t>
  </si>
  <si>
    <t>330.00 METROS  LINEALES</t>
  </si>
  <si>
    <t>650.00 METROS LINEALES</t>
  </si>
  <si>
    <t xml:space="preserve">540.00 METROS CUADRADOS </t>
  </si>
  <si>
    <t>580.00 METROS LINEALES</t>
  </si>
  <si>
    <t>160.00 METROS LINEALES</t>
  </si>
  <si>
    <t>700.00 METROS LINEALES</t>
  </si>
  <si>
    <t>80.00 METROS LINEALES</t>
  </si>
  <si>
    <t>480.00 METROS LINEALES</t>
  </si>
  <si>
    <t>2,441 HABITANTES</t>
  </si>
  <si>
    <t>300 HABITANTES</t>
  </si>
  <si>
    <t>30 ESTUDIANTES</t>
  </si>
  <si>
    <t>400 HABITANTES</t>
  </si>
  <si>
    <t>CONTRATO (	INVITACIÓN A CUANDO MENOS TRES PERSONAS)</t>
  </si>
  <si>
    <t>13</t>
  </si>
  <si>
    <t>CONTRATO (INVITACIÓN A CUANDO MENOS TRES PERSONAS)</t>
  </si>
  <si>
    <t xml:space="preserve"> ACTA DE SESIÓN ORDINARIA XLV DEL H. AYUNTAMIENTO, DEL DÍA 26 DICIEMBRE 2025</t>
  </si>
  <si>
    <t>8800.00 METROS CUADRADOS</t>
  </si>
  <si>
    <t>(1)CONSTRUCCION DE TANQUE PUBLICO DE AGUA POTABLE EN LA LOCALIDAD DE ZIRIMICUARO</t>
  </si>
  <si>
    <t>(2) REHABILITACION DE RED DE DRENAJE SANITARIO Y REHABILITACION DE RED DE AGUA ENTUBADA EN CALLE LAZARO CARDENAS DE LA LOCALIDAD DE PATUAN</t>
  </si>
  <si>
    <t>(3) REHABILITACION DE PAVIMENTACION  CON CONCRETO HIDRÁULICO EN CALLE LAZARO CARDENAS DE LA LOCALIDAD DE PATUAN</t>
  </si>
  <si>
    <t>(4) CONSTRUCCION DE RED DE AGUA ENTUBADA EN LA LOCALIDAD DE RANCHO BONITO</t>
  </si>
  <si>
    <t>(5) CONSTRUCCION DE RED DE AGUA ENTUBADA EN LA LOCALIDAD DE ZIRASPEN</t>
  </si>
  <si>
    <r>
      <t>(6) CONSTRUCCION DE PAVIMENTACION CON CONCRETO HIDRAULICO EN CALLE LOS MANGOS DE LA LOCALIDAD DE ZIRACUARETIRO</t>
    </r>
    <r>
      <rPr>
        <sz val="11"/>
        <color rgb="FFFF0000"/>
        <rFont val="Arial Narrow"/>
        <family val="2"/>
      </rPr>
      <t xml:space="preserve"> </t>
    </r>
  </si>
  <si>
    <t xml:space="preserve">(7) REHABILITACION DE PAVIMENTACION CON CONCRETO HIDRAULICO Y REHABILITACION DE BANQUETAS EN CALLE DR. MIGUEL SILVA DE LA LOCALIDAD DE ZIRACUARETIRO </t>
  </si>
  <si>
    <t xml:space="preserve">(8) REHABILITACION DE RED DE DRENAJE SANITARIO Y REHABILITACION DE RED DE AGUA ENTUBADA EN CALLE DR. MIGUEL SILVA DE LA LOCALIDAD DE ZIRACUARETIRO </t>
  </si>
  <si>
    <t>(9) CONSTRUCCION DE BARDA PERIMETRAL EN ESCUELA TELESECUNDARIA DE LA LOCALIDAD DE SAN ANDRES CORU</t>
  </si>
  <si>
    <t xml:space="preserve">(10) REHABILITACION DE DRENAJE SANITARIO EN CALLE PARAISO DE LA LOCALIDAD DE EL FRESNO </t>
  </si>
  <si>
    <t xml:space="preserve">(11) MANTENIMIENTO EN CALLE PARAISO DE LA LOCALIDAD DE EL FRESNO </t>
  </si>
  <si>
    <t>(12) CONSTRUCCION DE SENDERO SEGURO MEDIANTE ALUMBRADO PUBLICO A UN COSTADO DE CARRETERA ZIRACUARETIRO - PATUAN DE LA LOCALIDAD DE ZIRACUARETIRO, MUNICIPIO DE ZIRACUARETIRO, MICHOACAN</t>
  </si>
  <si>
    <t>(14) EQUIPAMIENTO DE PARQUE PUBLICO EN LA LOCALIDAD DE ZIRACUARETIRO</t>
  </si>
  <si>
    <t>(15) CONSTRUCCION DE POZO PROFUNDO DE AGUA ENTUBADA EN LA LOCALIDAD DE SAN ANDRES CORU (SEGUNDA ETAPA)</t>
  </si>
  <si>
    <t>(16) CONSTRUCCION DE ANDADOR URBANO EN LA LOCALIDAD DE EL COPAL</t>
  </si>
  <si>
    <t>(17) REHABILITACION DE ESPACIO PUBLICO MULTIDEPORTIVO EN LA  LOCALIDAD DE LA CIENEGA</t>
  </si>
  <si>
    <t>(18) CONSTRUCCION DE ANDADOR URBANO EN CALLE EMILIANO ZAPATA (ENTRE CALLE FRANCISCO I. MADERO Y CAMINO A RANCHO BONITO) DE LA COLONIA REVOLUCION EN LA LOCALIDAD DE ZIRACUARETIRO</t>
  </si>
  <si>
    <t>(19) CONSTRUCCION DE RED DE AGUA ENTUBADA EN AVENIDA MAGNOLIA DE LA LOCALIDAD DE CARACHA</t>
  </si>
  <si>
    <t>(20) CONSTRUCCION DE TECHADO EN AREA DE IMPARTICION  DE EDUCACION FÍSICA EN ESCUELA PRIMARIA VICENTE GUERRERO EN LA  LOCALIDAD DE EL FRESNO</t>
  </si>
  <si>
    <t>(21) MANTENIMIENTO DE CALLE EMILIANO ZAPATA DE LA COLONIA REVOLUCION EN LA LOCALIDAD DE ZIRACUARETIRO</t>
  </si>
  <si>
    <t>(22) CONSTRUCCION DE PAVIMENTACION CON CONCRETO HIDRAULICO EN CALLE BELISARIO DOMINGUEZ LOCALIDAD DE ZIRACUARETIRO</t>
  </si>
  <si>
    <t>(23) REHABILITACION DE RED ELECTRICA  EN AVENIDA EMILIANO ZAPATA DE LA LOCALIDAD DE LA CIENEGA</t>
  </si>
  <si>
    <t>(24) MANTENIMIENTO EN CARRETERA LIBRE URUAPAN - TARETAN EN LA LOCALIDAD DE EL FRESNO</t>
  </si>
  <si>
    <t>(25) MEJORAMIENTO DE CALLE EMILIANO ZAPATA EN LA COLONIA REVOLUCION DE LA CABECERA MUNICIPAL DE ZIRACUARETIRO</t>
  </si>
  <si>
    <t xml:space="preserve"> ACTA DE SESIÓN ORDINARIA XLVII DEL H. AYUNTAMIENTO, DEL DÍA 22 DE  ENERO  DEL 2026</t>
  </si>
  <si>
    <t>(13) CONSTRUCCION DE SENDERO SEGURO MEDIANTE ANDADOR PEATONAL CON ALUMBRADO PUBLICO A UN COSTADO DE CARRETERA ZIRACUARETIRO - SAN ANGEL ZURUMUCAPIO DE LA LOCALIDAD DE EL COPAL, MUNICIPIO DE ZIRACUARETIRO, MICHOACAN</t>
  </si>
  <si>
    <t>Se cancela la obra no. 12 denominada: CONSTRUCCION DE SENDERO SEGURO MEDIANTE ALUMBRADO PUBLICO A UN COSTADO DE CARRETERA ZIRACUARETIRO - PATUAN DE LA LOCALIDAD DE ZIRACUARETIRO, MUNICIPIO DE ZIRACUARETIRO, MICHOACAN, mediante acta de sesión ordinaria XLVII del H. Ayuntamiento, del día 22 de  enero  del 2026.</t>
  </si>
  <si>
    <t>Se cancela la obra no. 13 denominada: CONSTRUCCION DE SENDERO SEGURO MEDIANTE ANDADOR PEATONAL CON ALUMBRADO PUBLICO A UN COSTADO DE CARRETERA ZIRACUARETIRO - SAN ANGEL ZURUMUCAPIO DE LA LOCALIDAD DE EL COPAL, MUNICIPIO DE ZIRACUARETIRO, MICHOACAN, mediante acta de sesión ordinaria XLVIIdel H. Ayuntamiento, del día 22 de  enero  del 2026.</t>
  </si>
  <si>
    <t>Se cancela la obra no. 24 denominada:  MANTENIMIENTO EN CARRETERA LIBRE URUAPAN - TARETAN EN LA LOCALIDAD DE EL FRESNO, mediante acta de sesión ordinaria XLVIIdel H. Ayuntamiento, del día 22 de  enero  del 2026.</t>
  </si>
  <si>
    <t>(26) CONSTRUCCION DE PAVIMENTACION CON CONCRETO HIDRAULICO EN CALLE BENITO JUAREZ DE LA LOCALIDAD DE ZIRIMICUARO MUNICIPIO DE ZIRACUARETIRO MICHOACAN</t>
  </si>
  <si>
    <t>(27)CONSTRUCCION DE PAVIMENTACION CON CONCRETO HIDRAULICO EN CALLE JUAN ESCUTIA DE LA LOCALIDAD DE ZIRIMICUARO MUNICIPIO DE ZIRACUARETIRO MICHOACAN</t>
  </si>
  <si>
    <t>240.00 METROS CUADRADOS</t>
  </si>
  <si>
    <t>420.00 METROS CUADRADOS</t>
  </si>
  <si>
    <t>30 HABITANTES</t>
  </si>
  <si>
    <t>FONDO NACIONAL DE  OBRAS PUBLICAS POR COOPERACIÓN</t>
  </si>
  <si>
    <t>Se anexa la obra no. 25 denominada: MEJORAMIENTO DE CALLE EMILIANO ZAPATA EN LA COLONIA REVOLUCION DE LA CABECERA MUNICIPAL DE ZIRACUARETIRO, mediante acta de sesión ordinaria XLVIIdel H. Ayuntamiento, del día 22 de  enero  del 2026.</t>
  </si>
  <si>
    <t xml:space="preserve"> ACTA DE SESIÓN ORDINARIA LIII DEL H. AYUNTAMIENTO, DEL DÍA 30 DE MARZO DEL 2026</t>
  </si>
  <si>
    <t>Se anexa  la obra no. 26 denominada: CONSTRUCCION DE PAVIMENTACION CON CONCRETO HIDRAULICO EN CALLE BENITO JUAREZ DE LA LOCALIDAD DE ZIRIMICUARO MUNICIPIO DE ZIRACUARETIRO MICHOACAN, mediante acta de sesión ordinaria  LIII DEL H. Ayuntamiento, de día 30 de marzo del 2026 2026</t>
  </si>
  <si>
    <t>25 DE ABRIL</t>
  </si>
  <si>
    <t>LA SOLEDAD</t>
  </si>
  <si>
    <t>120 HABITANTES</t>
  </si>
  <si>
    <t>50 ESTUDIANTES</t>
  </si>
  <si>
    <t>500 HABITANTES</t>
  </si>
  <si>
    <t>130 HABITANTES</t>
  </si>
  <si>
    <t>279 HABITANTES</t>
  </si>
  <si>
    <t>3019 HABITANTES</t>
  </si>
  <si>
    <t>18402 HABITANTES</t>
  </si>
  <si>
    <t>(28) REHABILITACION DE RED DE DRENAJE SANITARIO EN CALLE CUAUHTEMOC DE LA LOCALIDAD DE ZIRACUARETIRO</t>
  </si>
  <si>
    <t>(29) CONSTRUCCION DE GRADAS EN CANCHA DE BASQUETBOL DE LA ESCUELA TELESECUNDARIA DE LA LOCALIDAD DE CARACHA</t>
  </si>
  <si>
    <t xml:space="preserve">(30) CONSTRUCCION DE PAVIMENTACION CON CONCRETO HIDRAULICO ESTAMPADO EN AVENIDA IGNACIO LEMUS DE LA LOCALIDAD DE CARACHA </t>
  </si>
  <si>
    <t>(31) CONSTRUCCION DE ANDADOR URBANO EN LA LOCALIDAD DE PATUAN</t>
  </si>
  <si>
    <t>(32) CONSTRUCCION DE RED DE DRENAJE SANITARIO EN COLONIA EL GUAYABO DE LA LOCALIDAD DE PATUAN</t>
  </si>
  <si>
    <t xml:space="preserve">(33) CONSTRUCCION DE PAVIMENTACION CON CONCRETO HIDRAULICO EN CALLE VICENTE GUERRERO DE LA LOCALIDAD DE ZIRIMICUARO </t>
  </si>
  <si>
    <t>(34) REHABILITACION DE ESPACIO PUBLICO MULTIDEPORTIVO EN LA  LOCALIDAD DE RANCHO BONITO</t>
  </si>
  <si>
    <t xml:space="preserve">(35) CONSTRUCCION DE PAVIMENTACION CON CONCRETO HIDRAULICO EN CALLE 12 DE OCTUBRE DE LA LOCALIDAD 25 DE ABRIL </t>
  </si>
  <si>
    <t xml:space="preserve">(36) CONSTRUCCION DE PAVIMENTACION CON CONCRETO HIDRAULICO EN CALLE 10 DE ABRIL DE LA LOCALIDAD 25 DE ABRIL </t>
  </si>
  <si>
    <t xml:space="preserve">(37) CONSTRUCCION DE PAVIMENTACION CON CONCRETO HIDRAULICO EN PRIVADA RAMIREZ DE LA LOCALIDAD DE EL FRESNO </t>
  </si>
  <si>
    <t xml:space="preserve">(38) CONSTRUCCION DE PAVIMENTACION CON CONCRETO HIDRAULICO EN CALLE AL ACERO DE LA LOCALIDAD DE EL FRESNO </t>
  </si>
  <si>
    <t>(39) REHABILITACION DE RED DE DRENAJE SANITARIO EN CALLE ABASOLO DE LA LOCALIDAD DE ZIRACUARETIRO</t>
  </si>
  <si>
    <t>(40) CONSTRUCCION DE 2 AULAS EN TELEBACHILLERATO COMUNITARIO DE LA  LOCALIDAD DE ZIRIMICUARO</t>
  </si>
  <si>
    <t>(41) CONSTRUCCION DE TANQUE PUBLICO DE AGUA POTABLE  EN LA LOCALIDAD DE EL COPAL</t>
  </si>
  <si>
    <t>(42) CONSTRUCCION DE CONSULTORIOS EN EDIFICIO BICENTENARIO DE LA LOCALIDAD DE ZIRACUARETIRO</t>
  </si>
  <si>
    <t>(43) MANTENIMIENTO DE CAMINO SACACOSECHAS EN LA LOCALIDAD DE LA SOLEDAD</t>
  </si>
  <si>
    <t>(44) GASTOS INDIRECTOS</t>
  </si>
  <si>
    <t>(45) CONSTRUCCION DE PAVIMENTACION CON CONCRETO HIDRAULICO EN CALLE ALVARO OBREGON DE LA LOCALIDAD DE SAN ANDRES CORU</t>
  </si>
  <si>
    <t>(46) CONSTRUCCION DE CANCHA DEPORTIVA EN ESCUELA TELESECUNDARIA DE LA LOCALIDAD DE SAN ANDRES CORU</t>
  </si>
  <si>
    <t>(47) REHABILITACION DE ESPACIO PUBLICO MULTIDEPORTIVO EN LA  LOCALIDAD DE ZIRACUARETIRO</t>
  </si>
  <si>
    <t>(48) CONSTRUCCION DE PAVIMENTACION CON CONCRETO HIDRAULICO Y CONSTRUCCION DE RED DE AGUA ENTUBADA EN CALLE ABASOLO DE LA LOCALIDAD DE ZIRACUARETIRO</t>
  </si>
  <si>
    <t>120.00 METROS LINEALES</t>
  </si>
  <si>
    <t>33.00 METROS LINEALES</t>
  </si>
  <si>
    <t>90.00 METROS LINEALES</t>
  </si>
  <si>
    <t>348.00 METROS LINEALES</t>
  </si>
  <si>
    <t>300.00 METROS LINEALES</t>
  </si>
  <si>
    <t>244.80 METROS LINEALES</t>
  </si>
  <si>
    <t>20.00 METROS LINEALES</t>
  </si>
  <si>
    <t>60.00 METROS LINEALES</t>
  </si>
  <si>
    <t>96.00 METROS CUADRADOS</t>
  </si>
  <si>
    <t>100.00 METROS CUBICOS</t>
  </si>
  <si>
    <t>280.00 METROS CUADRADOS</t>
  </si>
  <si>
    <t>250.00 METROS LINEALES</t>
  </si>
  <si>
    <t>220.00 METROS CUADRADOS</t>
  </si>
  <si>
    <t>100.00 METROS CUADRADOS</t>
  </si>
  <si>
    <t xml:space="preserve"> ACTA DE SESIÓN ORDINARIA LVII DEL H. AYUNTAMIENTO, DEL DÍA 24 DE ABRIL 2026</t>
  </si>
  <si>
    <t xml:space="preserve"> ACTA DE SESIÓN ORDINARIA LVIII DEL H. AYUNTAMIENTO, DEL DÍA 11 DE MAYO 2026</t>
  </si>
  <si>
    <t>110.00 METROS LINEALES</t>
  </si>
  <si>
    <t>Se anexa las obras no: 45,46 y 47, mediante  ACTA DE SESIÓN ORDINARIA LVIII DEL H. AYUNTAMIENTO, DEL DÍA 11 DE MAYO 2026</t>
  </si>
  <si>
    <t>824-612-61204</t>
  </si>
  <si>
    <t>12356-616-61605</t>
  </si>
  <si>
    <t>824-616-61605</t>
  </si>
  <si>
    <t>Se anexa  la obra no. 27 denominada: CONSTRUCCION DE PAVIMENTACION CON CONCRETO HIDRAULICO EN CALLE JUAN ESCUTIA DE LA LOCALIDAD DE ZIRIMICUARO MUNICIPIO DE ZIRACUARETIRO MICHOACAN</t>
  </si>
  <si>
    <t>Se anexa  las obras de la no. 28 a la no. 44, mediante  ACTA DE SESIÓN ORDINARIA LVII DEL H. AYUNTAMIENTO, DEL DÍA 24 DE ABRIL 2026</t>
  </si>
  <si>
    <t>Se cancelan las obras  de la no: 4 a la no. 11 y de la obra no. 14 a la no. 16 y de la obra no. 18 a la no. 22 mediante  ACTA DE SESIÓN ORDINARIA LVII DEL H. AYUNTAMIENTO, DEL DÍA 24 DE ABRIL 2026</t>
  </si>
  <si>
    <t>Se modifica  las metas de la obra no. 15 de 220 ML a 110 ML y se modifica la modalidad a contrato de las obras 35, 36 y 43.</t>
  </si>
  <si>
    <t>DEL  01 DE ENERO  AL 30 DE JUNIO DEL AÑO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</si>
</sst>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32" x14ac:knownFonts="1">
    <font>
      <sz val="10"/>
      <color rgb="FF000000"/>
      <name val="Times New Roman"/>
      <family val="1"/>
    </font>
    <font>
      <sz val="11"/>
      <color theme="1"/>
      <name val="Calibri"/>
      <family val="2"/>
      <scheme val="minor"/>
    </font>
    <font>
      <sz val="11"/>
      <color theme="1"/>
      <name val="Calibri"/>
      <family val="2"/>
      <scheme val="minor"/>
    </font>
    <font>
      <b/>
      <sz val="10"/>
      <color rgb="FF000000"/>
      <name val="Arial Narrow"/>
      <family val="2"/>
    </font>
    <font>
      <sz val="10"/>
      <color rgb="FF000000"/>
      <name val="Arial Narrow"/>
      <family val="2"/>
    </font>
    <font>
      <b/>
      <sz val="10"/>
      <name val="Arial Narrow"/>
      <family val="2"/>
    </font>
    <font>
      <b/>
      <sz val="14"/>
      <color theme="1"/>
      <name val="Arial Narrow"/>
      <family val="2"/>
    </font>
    <font>
      <sz val="11"/>
      <color theme="1"/>
      <name val="Arial Narrow"/>
      <family val="2"/>
    </font>
    <font>
      <sz val="10"/>
      <color theme="1"/>
      <name val="Arial Narrow"/>
      <family val="2"/>
    </font>
    <font>
      <sz val="10"/>
      <color indexed="8"/>
      <name val="Arial Narrow"/>
      <family val="2"/>
    </font>
    <font>
      <b/>
      <sz val="11"/>
      <color theme="1"/>
      <name val="Arial Narrow"/>
      <family val="2"/>
    </font>
    <font>
      <b/>
      <sz val="11"/>
      <color rgb="FF000000"/>
      <name val="Arial Narrow"/>
      <family val="2"/>
    </font>
    <font>
      <b/>
      <sz val="9"/>
      <color rgb="FF000000"/>
      <name val="Arial Narrow"/>
      <family val="2"/>
    </font>
    <font>
      <sz val="11"/>
      <color rgb="FF000000"/>
      <name val="Arial Narrow"/>
      <family val="2"/>
    </font>
    <font>
      <sz val="10"/>
      <name val="Arial"/>
      <family val="2"/>
    </font>
    <font>
      <sz val="9"/>
      <color rgb="FF000000"/>
      <name val="Arial Narrow"/>
      <family val="2"/>
    </font>
    <font>
      <sz val="10"/>
      <color rgb="FF000000"/>
      <name val="Times New Roman"/>
      <family val="1"/>
    </font>
    <font>
      <sz val="11"/>
      <name val="Arial Narrow"/>
      <family val="2"/>
    </font>
    <font>
      <b/>
      <sz val="11"/>
      <name val="Arial Narrow"/>
      <family val="2"/>
    </font>
    <font>
      <b/>
      <sz val="14"/>
      <color rgb="FF000000"/>
      <name val="Arial Narrow"/>
      <family val="2"/>
    </font>
    <font>
      <sz val="11"/>
      <color rgb="FF000000"/>
      <name val="Calibri"/>
      <family val="2"/>
    </font>
    <font>
      <sz val="11"/>
      <color rgb="FFFF0000"/>
      <name val="Arial Narrow"/>
      <family val="2"/>
    </font>
    <font>
      <b/>
      <sz val="12"/>
      <color rgb="FF000000"/>
      <name val="Arial Narrow"/>
      <family val="2"/>
    </font>
    <font>
      <b/>
      <sz val="12"/>
      <name val="Arial Narrow"/>
      <family val="2"/>
    </font>
    <font>
      <b/>
      <sz val="11"/>
      <color rgb="FFFF0000"/>
      <name val="Arial Narrow"/>
      <family val="2"/>
    </font>
    <font>
      <sz val="9"/>
      <color rgb="FFFF0000"/>
      <name val="Arial Narrow"/>
      <family val="2"/>
    </font>
    <font>
      <sz val="11"/>
      <name val="Arial"/>
      <family val="2"/>
    </font>
    <font>
      <sz val="11"/>
      <name val="Arial"/>
      <family val="2"/>
    </font>
    <font>
      <sz val="11"/>
      <color rgb="FF212121"/>
      <name val="Arial Narrow"/>
      <family val="2"/>
    </font>
    <font>
      <sz val="11"/>
      <name val="Arial"/>
    </font>
    <font>
      <sz val="11"/>
      <name val="Arial Narrow"/>
    </font>
    <font>
      <sz val="11"/>
      <color rgb="FFFF0000"/>
      <name val="Arial Narrow"/>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2" fillId="0" borderId="0"/>
    <xf numFmtId="43" fontId="14"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cellStyleXfs>
  <cellXfs count="95">
    <xf numFmtId="0" fontId="0" fillId="0" borderId="0" xfId="0"/>
    <xf numFmtId="0" fontId="7" fillId="0" borderId="0" xfId="1" applyFont="1"/>
    <xf numFmtId="0" fontId="6" fillId="0" borderId="0" xfId="1" applyFont="1"/>
    <xf numFmtId="0" fontId="10" fillId="0" borderId="0" xfId="1" applyFont="1"/>
    <xf numFmtId="0" fontId="11" fillId="0" borderId="0" xfId="1" applyFont="1"/>
    <xf numFmtId="0" fontId="3" fillId="0" borderId="0" xfId="1" applyFont="1"/>
    <xf numFmtId="0" fontId="12" fillId="0" borderId="0" xfId="1" applyFont="1"/>
    <xf numFmtId="0" fontId="13" fillId="0" borderId="0" xfId="1" applyFont="1"/>
    <xf numFmtId="49" fontId="13" fillId="0" borderId="0" xfId="1" applyNumberFormat="1" applyFont="1"/>
    <xf numFmtId="0" fontId="15" fillId="0" borderId="0" xfId="1" applyFont="1"/>
    <xf numFmtId="0" fontId="7" fillId="0" borderId="0" xfId="1" applyFont="1" applyAlignment="1">
      <alignment horizontal="justify" vertical="center"/>
    </xf>
    <xf numFmtId="0" fontId="9" fillId="0" borderId="0" xfId="1" applyFont="1"/>
    <xf numFmtId="0" fontId="8" fillId="0" borderId="0" xfId="1" applyFont="1"/>
    <xf numFmtId="0" fontId="9" fillId="0" borderId="0" xfId="1" applyFont="1" applyAlignment="1">
      <alignment vertical="center"/>
    </xf>
    <xf numFmtId="0" fontId="8" fillId="0" borderId="0" xfId="1" applyFont="1" applyAlignment="1">
      <alignment vertical="center"/>
    </xf>
    <xf numFmtId="44" fontId="17" fillId="0" borderId="1" xfId="3" applyFont="1" applyFill="1" applyBorder="1" applyAlignment="1">
      <alignment horizontal="center" vertical="center"/>
    </xf>
    <xf numFmtId="44" fontId="7" fillId="0" borderId="0" xfId="3" applyFont="1" applyFill="1"/>
    <xf numFmtId="0" fontId="11" fillId="0" borderId="0" xfId="1" applyFont="1" applyAlignment="1">
      <alignment horizontal="center"/>
    </xf>
    <xf numFmtId="49" fontId="11" fillId="0" borderId="0" xfId="1" applyNumberFormat="1" applyFont="1"/>
    <xf numFmtId="49" fontId="11" fillId="0" borderId="0" xfId="1" applyNumberFormat="1" applyFont="1" applyAlignment="1">
      <alignment horizontal="center"/>
    </xf>
    <xf numFmtId="0" fontId="19" fillId="0" borderId="0" xfId="1" applyFont="1"/>
    <xf numFmtId="0" fontId="20" fillId="0" borderId="0" xfId="0" applyFont="1" applyAlignment="1">
      <alignment vertical="center"/>
    </xf>
    <xf numFmtId="44" fontId="7" fillId="0" borderId="0" xfId="3" applyFont="1" applyFill="1" applyBorder="1"/>
    <xf numFmtId="0" fontId="4" fillId="0" borderId="0" xfId="1" applyFont="1"/>
    <xf numFmtId="0" fontId="7" fillId="0" borderId="0" xfId="1" applyFont="1" applyAlignment="1">
      <alignment horizontal="center" wrapText="1"/>
    </xf>
    <xf numFmtId="0" fontId="7" fillId="0" borderId="0" xfId="1" applyFont="1" applyAlignment="1">
      <alignment horizontal="center"/>
    </xf>
    <xf numFmtId="0" fontId="10" fillId="0" borderId="0" xfId="1" applyFont="1" applyAlignment="1">
      <alignment horizontal="center"/>
    </xf>
    <xf numFmtId="0" fontId="22" fillId="0" borderId="0" xfId="1" applyFont="1"/>
    <xf numFmtId="0" fontId="24" fillId="0" borderId="0" xfId="1" applyFont="1"/>
    <xf numFmtId="0" fontId="21" fillId="0" borderId="0" xfId="1" applyFont="1"/>
    <xf numFmtId="0" fontId="24" fillId="0" borderId="0" xfId="1" applyFont="1" applyAlignment="1">
      <alignment horizontal="center"/>
    </xf>
    <xf numFmtId="0" fontId="25" fillId="0" borderId="0" xfId="1" applyFont="1"/>
    <xf numFmtId="1" fontId="17" fillId="0" borderId="1" xfId="1" applyNumberFormat="1" applyFont="1" applyBorder="1" applyAlignment="1">
      <alignment horizontal="center" vertical="center"/>
    </xf>
    <xf numFmtId="44" fontId="7" fillId="0" borderId="1" xfId="3" applyFont="1" applyFill="1" applyBorder="1" applyAlignment="1">
      <alignment horizontal="center" vertical="center" wrapText="1"/>
    </xf>
    <xf numFmtId="44" fontId="17" fillId="0" borderId="1" xfId="3" applyFont="1" applyFill="1" applyBorder="1" applyAlignment="1">
      <alignment horizontal="center" vertical="center" wrapText="1"/>
    </xf>
    <xf numFmtId="44" fontId="7" fillId="0" borderId="1" xfId="4" applyFont="1" applyFill="1" applyBorder="1" applyAlignment="1">
      <alignment horizontal="center" vertical="center" wrapText="1"/>
    </xf>
    <xf numFmtId="0" fontId="12" fillId="2" borderId="0" xfId="1" applyFont="1" applyFill="1"/>
    <xf numFmtId="0" fontId="13" fillId="2" borderId="0" xfId="1" applyFont="1" applyFill="1"/>
    <xf numFmtId="0" fontId="7" fillId="2" borderId="0" xfId="1" applyFont="1" applyFill="1"/>
    <xf numFmtId="0" fontId="18" fillId="0" borderId="1" xfId="1" applyFont="1" applyBorder="1" applyAlignment="1">
      <alignment horizontal="center" vertical="center" wrapText="1"/>
    </xf>
    <xf numFmtId="49" fontId="18" fillId="0" borderId="1" xfId="2" applyNumberFormat="1" applyFont="1" applyFill="1" applyBorder="1" applyAlignment="1">
      <alignment horizontal="center" vertical="center" wrapText="1"/>
    </xf>
    <xf numFmtId="44" fontId="17" fillId="0" borderId="1" xfId="3" applyFont="1" applyBorder="1" applyAlignment="1">
      <alignment horizontal="center" vertical="center"/>
    </xf>
    <xf numFmtId="44" fontId="27" fillId="0" borderId="1" xfId="3" applyFont="1" applyFill="1" applyBorder="1" applyAlignment="1">
      <alignment horizontal="center" vertical="center"/>
    </xf>
    <xf numFmtId="1" fontId="17" fillId="0" borderId="1" xfId="3" applyNumberFormat="1" applyFont="1" applyFill="1" applyBorder="1" applyAlignment="1">
      <alignment horizontal="center" vertical="center"/>
    </xf>
    <xf numFmtId="44" fontId="29" fillId="0" borderId="1" xfId="3" applyFont="1" applyFill="1" applyBorder="1" applyAlignment="1">
      <alignment horizontal="center" vertical="center"/>
    </xf>
    <xf numFmtId="44" fontId="17" fillId="0" borderId="1" xfId="0" applyNumberFormat="1" applyFont="1" applyBorder="1" applyAlignment="1">
      <alignment horizontal="center" vertical="center"/>
    </xf>
    <xf numFmtId="0" fontId="18" fillId="0" borderId="1" xfId="1" applyFont="1" applyBorder="1" applyAlignment="1">
      <alignment vertical="center" wrapText="1"/>
    </xf>
    <xf numFmtId="0" fontId="10" fillId="0" borderId="1" xfId="1" applyFont="1" applyBorder="1" applyAlignment="1">
      <alignment horizontal="center" vertical="center" wrapText="1"/>
    </xf>
    <xf numFmtId="49" fontId="18" fillId="0" borderId="1" xfId="1" applyNumberFormat="1" applyFont="1" applyBorder="1" applyAlignment="1">
      <alignment horizontal="center" vertical="center" wrapText="1"/>
    </xf>
    <xf numFmtId="0" fontId="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1" applyFont="1" applyBorder="1" applyAlignment="1">
      <alignment horizontal="center" vertical="center" wrapText="1"/>
    </xf>
    <xf numFmtId="2"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49" fontId="17" fillId="0" borderId="1" xfId="1" applyNumberFormat="1" applyFont="1" applyBorder="1" applyAlignment="1">
      <alignment horizontal="center" vertical="center"/>
    </xf>
    <xf numFmtId="49" fontId="7" fillId="0" borderId="1" xfId="0" applyNumberFormat="1" applyFont="1" applyBorder="1" applyAlignment="1">
      <alignment horizontal="left" vertical="center" wrapText="1"/>
    </xf>
    <xf numFmtId="49" fontId="17" fillId="0" borderId="1" xfId="1" applyNumberFormat="1" applyFont="1" applyBorder="1" applyAlignment="1">
      <alignment horizontal="left" vertical="center" wrapText="1"/>
    </xf>
    <xf numFmtId="49" fontId="17" fillId="0" borderId="1" xfId="0" applyNumberFormat="1" applyFont="1" applyBorder="1" applyAlignment="1">
      <alignment horizontal="center" vertical="center" wrapText="1"/>
    </xf>
    <xf numFmtId="49" fontId="17" fillId="0" borderId="1" xfId="0" applyNumberFormat="1" applyFont="1" applyBorder="1" applyAlignment="1">
      <alignment vertical="center" wrapText="1"/>
    </xf>
    <xf numFmtId="49" fontId="17" fillId="0" borderId="1" xfId="1" applyNumberFormat="1" applyFont="1" applyBorder="1" applyAlignment="1">
      <alignment horizontal="left" vertical="center"/>
    </xf>
    <xf numFmtId="49" fontId="17" fillId="0" borderId="1" xfId="1"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xf>
    <xf numFmtId="1" fontId="17" fillId="0" borderId="1" xfId="1" applyNumberFormat="1" applyFont="1" applyBorder="1" applyAlignment="1">
      <alignment horizontal="center" vertical="center" wrapText="1"/>
    </xf>
    <xf numFmtId="49" fontId="17" fillId="0" borderId="1" xfId="0" applyNumberFormat="1" applyFont="1" applyBorder="1" applyAlignment="1">
      <alignment horizontal="left" vertical="center" wrapText="1"/>
    </xf>
    <xf numFmtId="2" fontId="17"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44" fontId="26" fillId="0" borderId="1" xfId="3" applyFont="1" applyFill="1" applyBorder="1" applyAlignment="1">
      <alignment horizontal="center" vertical="center"/>
    </xf>
    <xf numFmtId="1" fontId="26" fillId="0" borderId="1" xfId="1" applyNumberFormat="1" applyFont="1" applyBorder="1" applyAlignment="1">
      <alignment horizontal="center" vertical="center"/>
    </xf>
    <xf numFmtId="1" fontId="26" fillId="0" borderId="1" xfId="0" applyNumberFormat="1" applyFont="1" applyBorder="1" applyAlignment="1">
      <alignment horizontal="center" vertical="center"/>
    </xf>
    <xf numFmtId="1" fontId="27" fillId="0" borderId="1" xfId="0" applyNumberFormat="1" applyFont="1" applyBorder="1" applyAlignment="1">
      <alignment horizontal="center" vertical="center"/>
    </xf>
    <xf numFmtId="1" fontId="29" fillId="0" borderId="1" xfId="1" applyNumberFormat="1" applyFont="1" applyBorder="1" applyAlignment="1">
      <alignment horizontal="center" vertical="center"/>
    </xf>
    <xf numFmtId="1" fontId="29" fillId="0" borderId="1" xfId="3" applyNumberFormat="1" applyFont="1" applyFill="1" applyBorder="1" applyAlignment="1">
      <alignment horizontal="center" vertical="center"/>
    </xf>
    <xf numFmtId="49" fontId="30" fillId="0" borderId="3" xfId="1" applyNumberFormat="1" applyFont="1" applyFill="1" applyBorder="1" applyAlignment="1">
      <alignment horizontal="left" vertical="center" wrapText="1"/>
    </xf>
    <xf numFmtId="0" fontId="30" fillId="0" borderId="3" xfId="0" applyFont="1" applyFill="1" applyBorder="1" applyAlignment="1">
      <alignment horizontal="center" vertical="center" wrapText="1"/>
    </xf>
    <xf numFmtId="0" fontId="30" fillId="0" borderId="3" xfId="1" applyFont="1" applyFill="1" applyBorder="1" applyAlignment="1">
      <alignment horizontal="center" vertical="center" wrapText="1"/>
    </xf>
    <xf numFmtId="49" fontId="30" fillId="0" borderId="3" xfId="1" applyNumberFormat="1" applyFont="1" applyFill="1" applyBorder="1" applyAlignment="1">
      <alignment horizontal="center" vertical="center" wrapText="1"/>
    </xf>
    <xf numFmtId="0" fontId="31" fillId="0" borderId="3" xfId="1" applyFont="1" applyFill="1" applyBorder="1" applyAlignment="1">
      <alignment horizontal="center" vertical="center" wrapText="1"/>
    </xf>
    <xf numFmtId="49" fontId="30" fillId="0" borderId="3" xfId="1" applyNumberFormat="1" applyFont="1" applyFill="1" applyBorder="1" applyAlignment="1">
      <alignment horizontal="center" vertical="center"/>
    </xf>
    <xf numFmtId="44" fontId="30" fillId="0" borderId="3" xfId="3" applyFont="1" applyFill="1" applyBorder="1" applyAlignment="1">
      <alignment horizontal="center" vertical="center"/>
    </xf>
    <xf numFmtId="1" fontId="30" fillId="0" borderId="3" xfId="1" applyNumberFormat="1" applyFont="1" applyFill="1" applyBorder="1" applyAlignment="1">
      <alignment horizontal="center" vertical="center"/>
    </xf>
    <xf numFmtId="44" fontId="30" fillId="0" borderId="3" xfId="0" applyNumberFormat="1" applyFont="1" applyFill="1" applyBorder="1" applyAlignment="1">
      <alignment horizontal="center" vertical="center"/>
    </xf>
    <xf numFmtId="49" fontId="5" fillId="0" borderId="1" xfId="1" applyNumberFormat="1" applyFont="1" applyBorder="1" applyAlignment="1">
      <alignment horizontal="center" vertical="center" wrapText="1"/>
    </xf>
    <xf numFmtId="0" fontId="23" fillId="0" borderId="1" xfId="1" applyFont="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10" fillId="0" borderId="0" xfId="1" applyFont="1" applyAlignment="1">
      <alignment horizontal="center" wrapText="1"/>
    </xf>
    <xf numFmtId="49" fontId="11" fillId="0" borderId="0" xfId="1" applyNumberFormat="1" applyFont="1" applyAlignment="1">
      <alignment horizontal="center"/>
    </xf>
    <xf numFmtId="0" fontId="7" fillId="0" borderId="2" xfId="1" applyFont="1" applyBorder="1" applyAlignment="1">
      <alignment horizontal="center"/>
    </xf>
    <xf numFmtId="0" fontId="8" fillId="0" borderId="0" xfId="1" applyFont="1" applyAlignment="1">
      <alignment horizontal="justify" vertical="center" wrapText="1"/>
    </xf>
    <xf numFmtId="0" fontId="7" fillId="0" borderId="0" xfId="1" applyFont="1" applyAlignment="1">
      <alignment horizontal="justify" vertical="center" wrapText="1"/>
    </xf>
    <xf numFmtId="0" fontId="11" fillId="0" borderId="0" xfId="1" applyFont="1" applyAlignment="1">
      <alignment horizontal="center" wrapText="1"/>
    </xf>
    <xf numFmtId="0" fontId="10" fillId="0" borderId="0" xfId="1" applyFont="1" applyAlignment="1">
      <alignment horizontal="center" vertical="center" wrapText="1"/>
    </xf>
  </cellXfs>
  <cellStyles count="5">
    <cellStyle name="Millares 10 10" xfId="2"/>
    <cellStyle name="Moneda" xfId="3" builtinId="4"/>
    <cellStyle name="Moneda 2" xfId="4"/>
    <cellStyle name="Normal" xfId="0" builtinId="0"/>
    <cellStyle name="Normal 2" xfId="1"/>
  </cellStyles>
  <dxfs count="78">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Arial"/>
        <scheme val="none"/>
      </font>
      <numFmt numFmtId="1" formatCode="0"/>
      <fill>
        <patternFill patternType="none">
          <fgColor indexed="64"/>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9"/>
        <color auto="1"/>
        <name val="Arial Narrow"/>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4" formatCode="_-&quot;$&quot;* #,##0.00_-;\-&quot;$&quot;* #,##0.00_-;_-&quot;$&quot;*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thin">
          <color rgb="FF000000"/>
        </top>
        <bottom style="thin">
          <color rgb="FF000000"/>
        </bottom>
      </border>
    </dxf>
    <dxf>
      <font>
        <b val="0"/>
        <i val="0"/>
        <strike val="0"/>
        <condense val="0"/>
        <extend val="0"/>
        <outline val="0"/>
        <shadow val="0"/>
        <u val="none"/>
        <vertAlign val="baseline"/>
        <sz val="11"/>
        <color auto="1"/>
        <name val="Arial Narrow"/>
        <scheme val="none"/>
      </font>
      <numFmt numFmtId="30" formatCode="@"/>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rial Narrow"/>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a2" displayName="Tabla2" ref="A7:AU56" totalsRowShown="0" headerRowDxfId="77" dataDxfId="76" tableBorderDxfId="75" headerRowCellStyle="Millares 10 10">
  <autoFilter ref="A7:AU56"/>
  <tableColumns count="47">
    <tableColumn id="1" name="NOMBRE DE LA OBRA " dataDxfId="74"/>
    <tableColumn id="2" name="MUNICIPIO " dataDxfId="73"/>
    <tableColumn id="3" name="LOCALIDAD" dataDxfId="72"/>
    <tableColumn id="4" name="MODALIDAD DE EJECUCIÓN " dataDxfId="71"/>
    <tableColumn id="5" name="TIPO" dataDxfId="70"/>
    <tableColumn id="6" name="CANTIDAD / UNIDAD" dataDxfId="69"/>
    <tableColumn id="7" name="BENEFICIARIOS" dataDxfId="68"/>
    <tableColumn id="8" name="No." dataDxfId="67"/>
    <tableColumn id="9" name="DESCRIPCIÓN" dataDxfId="66"/>
    <tableColumn id="10" name="COG  " dataDxfId="65"/>
    <tableColumn id="11" name="UR  " dataDxfId="64"/>
    <tableColumn id="12" name="CUENTA CONTABLE  " dataDxfId="63"/>
    <tableColumn id="13" name="OBRA CAPITALIZABLE" dataDxfId="62"/>
    <tableColumn id="46" name="NÚMERO Y FECHA DE ACTA DEL AYUNTAMIENTO (aprobado)" dataDxfId="61"/>
    <tableColumn id="14" name="MONTO TOTAL (aprobado) " dataDxfId="60" dataCellStyle="Moneda">
      <calculatedColumnFormula>SUM(Tabla2[[#This Row],[INGRESOS DE FUENTE LOCAL                     (aprobado)]:[RECURSOS ESTATALES (aprobado)]])</calculatedColumnFormula>
    </tableColumn>
    <tableColumn id="15" name="INGRESOS DE FUENTE LOCAL                     (aprobado)" dataDxfId="59" dataCellStyle="Moneda"/>
    <tableColumn id="16" name="PARTICIPACIONES (aprobado)" dataDxfId="58" dataCellStyle="Moneda"/>
    <tableColumn id="17" name="APORTACIONES (aprobado)" dataDxfId="57" dataCellStyle="Moneda"/>
    <tableColumn id="18" name="RECURSOS FEDERALES CONVENIDOS (aprobado)" dataDxfId="56" dataCellStyle="Moneda"/>
    <tableColumn id="19" name="RECURSOS ESTATALES (aprobado)" dataDxfId="55" dataCellStyle="Moneda"/>
    <tableColumn id="47" name="NÚMERO Y FECHA DE ACTA DEL AYUNTAMIENTO (modificado)" dataDxfId="54"/>
    <tableColumn id="20" name="MONTO TOTAL     (modificado)" dataDxfId="53">
      <calculatedColumnFormula>SUM(Tabla2[[#This Row],[INGRESOS DE FUENTE LOCAL            (modificado)]:[RECURSOS ESTATALES (modificado)]])</calculatedColumnFormula>
    </tableColumn>
    <tableColumn id="21" name="INGRESOS DE FUENTE LOCAL            (modificado)" dataDxfId="52">
      <calculatedColumnFormula>SUM(Tabla2[[#This Row],[PARTICIPACIONES (modificado)]:[RECURSOS ESTATALES (modificado)]])</calculatedColumnFormula>
    </tableColumn>
    <tableColumn id="22" name="PARTICIPACIONES (modificado)" dataDxfId="51"/>
    <tableColumn id="23" name="APORTACIONES (modificado)" dataDxfId="50"/>
    <tableColumn id="24" name="RECURSOS FEDERALES CONVENIDOS     (modificado)" dataDxfId="49"/>
    <tableColumn id="25" name="RECURSOS ESTATALES (modificado)" dataDxfId="48"/>
    <tableColumn id="40" name="MONTO TOTAL (comprometido)" dataDxfId="47" dataCellStyle="Moneda">
      <calculatedColumnFormula>SUM(Tabla2[[#This Row],[INGRESOS DE FUENTE LOCAL              (devengado)]:[RECURSOS ESTATALES (devengado)]])</calculatedColumnFormula>
    </tableColumn>
    <tableColumn id="41" name="INGRESOS DE FUENTE LOCAL       (comprometido)" dataDxfId="46" dataCellStyle="Moneda"/>
    <tableColumn id="42" name="PARTICIPACIONES (comprometido)" dataDxfId="45" dataCellStyle="Moneda"/>
    <tableColumn id="43" name="APORTACIONES (comprometido)" dataDxfId="44" dataCellStyle="Moneda"/>
    <tableColumn id="44" name="RECURSOS FEDERALES CONVENIDOS (comprometido)" dataDxfId="43" dataCellStyle="Moneda">
      <calculatedColumnFormula>Tabla2[[#This Row],[RECURSOS FEDERALES CONVENIDOS (aprobado)]]</calculatedColumnFormula>
    </tableColumn>
    <tableColumn id="45" name="RECURSOS ESTATALES (comprometido)" dataDxfId="42" dataCellStyle="Moneda"/>
    <tableColumn id="26" name="MONTO TOTAL      (devengado)" dataDxfId="41">
      <calculatedColumnFormula>SUM(Tabla2[[#This Row],[INGRESOS DE FUENTE LOCAL              (devengado)]:[RECURSOS ESTATALES (devengado)]])</calculatedColumnFormula>
    </tableColumn>
    <tableColumn id="27" name="INGRESOS DE FUENTE LOCAL              (devengado)" dataDxfId="40">
      <calculatedColumnFormula>SUM(AG2:AG7)</calculatedColumnFormula>
    </tableColumn>
    <tableColumn id="28" name="PARTICIPACIONES (devengado)" dataDxfId="39"/>
    <tableColumn id="29" name="APORTACIONES (devengado)" dataDxfId="38"/>
    <tableColumn id="30" name="RECURSOS FEDERALES CONVENIDOS       (devengado)" dataDxfId="37"/>
    <tableColumn id="31" name="RECURSOS ESTATALES (devengado)" dataDxfId="36" dataCellStyle="Moneda"/>
    <tableColumn id="32" name="MONTO TOTAL        (ejercido)" dataDxfId="35">
      <calculatedColumnFormula>SUM(Tabla2[[#This Row],[INGRESOS DE FUENTE LOCAL                 (ejercido)]:[RECURSOS ESTATALES (ejercido)]])</calculatedColumnFormula>
    </tableColumn>
    <tableColumn id="33" name="INGRESOS DE FUENTE LOCAL                 (ejercido)" dataDxfId="34">
      <calculatedColumnFormula>SUM(AM2:AM7)</calculatedColumnFormula>
    </tableColumn>
    <tableColumn id="34" name="PARTICIPACIONES (ejercido)" dataDxfId="33"/>
    <tableColumn id="35" name="APORTACIONES (ejercido)" dataDxfId="32"/>
    <tableColumn id="36" name="RECURSOS FEDERALES CONVENIDOS         (ejercido)" dataDxfId="31"/>
    <tableColumn id="37" name="RECURSOS ESTATALES (ejercido)" dataDxfId="30" dataCellStyle="Moneda"/>
    <tableColumn id="38" name="MONTO TOTAL         (pagado)" dataDxfId="29">
      <calculatedColumnFormula>SUM(AU8:AY8)</calculatedColumnFormula>
    </tableColumn>
    <tableColumn id="39" name="INGRESOS DE FUENTE LOCAL                  (pagado)" dataDxfId="28">
      <calculatedColumnFormula>SUM(AS2:AS7)</calculatedColumnFormula>
    </tableColumn>
  </tableColumns>
  <tableStyleInfo showFirstColumn="0" showLastColumn="0" showRowStripes="1" showColumnStripes="0"/>
</table>
</file>

<file path=xl/tables/table2.xml><?xml version="1.0" encoding="utf-8"?>
<table xmlns="http://schemas.openxmlformats.org/spreadsheetml/2006/main" id="2" name="Tabla3" displayName="Tabla3" ref="AV7:BF56" totalsRowCount="1" headerRowDxfId="27" dataDxfId="25" totalsRowDxfId="23" headerRowBorderDxfId="26" tableBorderDxfId="24" totalsRowBorderDxfId="22" headerRowCellStyle="Millares 10 10" totalsRowCellStyle="Moneda">
  <autoFilter ref="AV7:BF55"/>
  <tableColumns count="11">
    <tableColumn id="1" name="PARTICIPACIONES (pagado)" totalsRowFunction="custom" dataDxfId="21" totalsRowDxfId="20" dataCellStyle="Moneda">
      <totalsRowFormula>SUM(AV8:AV55)</totalsRowFormula>
    </tableColumn>
    <tableColumn id="2" name="APORTACIONES (pagado)" totalsRowFunction="custom" dataDxfId="19" totalsRowDxfId="18" dataCellStyle="Moneda">
      <totalsRowFormula>SUM(AW8:AW55)</totalsRowFormula>
    </tableColumn>
    <tableColumn id="3" name="RECURSOS FEDERALES CONVENIDOS (pagado)" totalsRowFunction="custom" dataDxfId="17" totalsRowDxfId="16" dataCellStyle="Moneda">
      <totalsRowFormula>SUM(AX8:AX55)</totalsRowFormula>
    </tableColumn>
    <tableColumn id="4" name="RECURSOS ESTATALES (pagado)" totalsRowFunction="custom" dataDxfId="15" totalsRowDxfId="14" dataCellStyle="Moneda">
      <totalsRowFormula>SUM(AY8:AY55)</totalsRowFormula>
    </tableColumn>
    <tableColumn id="11" name="NÚMERO Y FECHA DE ACTA DEL AYUNTAMIENTO          (por ejercer)" dataDxfId="13" totalsRowDxfId="12"/>
    <tableColumn id="5" name="MONTO TOTAL       (por ejercer)" totalsRowFunction="custom" dataDxfId="11" totalsRowDxfId="10" dataCellStyle="Moneda">
      <calculatedColumnFormula>SUM(Tabla3[[#This Row],[INGRESOS DE FUENTE LOCAL                          (por ejercer)]:[RECURSOS ESTATALES        (por ejercer)]])</calculatedColumnFormula>
      <totalsRowFormula>SUM(BA8:BA55)</totalsRowFormula>
    </tableColumn>
    <tableColumn id="6" name="INGRESOS DE FUENTE LOCAL                          (por ejercer)" totalsRowFunction="custom" dataDxfId="9" totalsRowDxfId="8" dataCellStyle="Moneda">
      <calculatedColumnFormula>SUM(AY2:AY7)</calculatedColumnFormula>
      <totalsRowFormula>SUM(BB8:BB55)</totalsRowFormula>
    </tableColumn>
    <tableColumn id="7" name="PARTICIPACIONES          (por ejercer)" totalsRowFunction="custom" dataDxfId="7" totalsRowDxfId="6" dataCellStyle="Moneda">
      <totalsRowFormula>SUM(BC8:BC55)</totalsRowFormula>
    </tableColumn>
    <tableColumn id="8" name="APORTACIONES           (por ejercer)" totalsRowFunction="custom" dataDxfId="5" totalsRowDxfId="4" dataCellStyle="Moneda">
      <totalsRowFormula>SUM(BD8:BD55)</totalsRowFormula>
    </tableColumn>
    <tableColumn id="9" name="RECURSOS FEDERALES CONVENIDOS              (por ejercer)" totalsRowFunction="custom" dataDxfId="3" totalsRowDxfId="2" dataCellStyle="Moneda">
      <calculatedColumnFormula>Tabla2[[#This Row],[RECURSOS FEDERALES CONVENIDOS     (modificado)]]-Tabla3[[#This Row],[RECURSOS FEDERALES CONVENIDOS (pagado)]]</calculatedColumnFormula>
      <totalsRowFormula>SUM(BE8:BE55)</totalsRowFormula>
    </tableColumn>
    <tableColumn id="10" name="RECURSOS ESTATALES        (por ejercer)" totalsRowFunction="custom" dataDxfId="1" totalsRowDxfId="0" dataCellStyle="Moneda">
      <totalsRowFormula>SUM(BF8:BF55)</totalsRowFormula>
    </tableColumn>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8"/>
  <sheetViews>
    <sheetView tabSelected="1" zoomScale="98" zoomScaleNormal="98" zoomScalePageLayoutView="60" workbookViewId="0">
      <selection activeCell="E5" sqref="E5"/>
    </sheetView>
  </sheetViews>
  <sheetFormatPr baseColWidth="10" defaultRowHeight="16.5" x14ac:dyDescent="0.3"/>
  <cols>
    <col min="1" max="1" width="24.6640625" style="1" customWidth="1"/>
    <col min="2" max="2" width="25.6640625" style="1" customWidth="1"/>
    <col min="3" max="3" width="23.83203125" style="1" customWidth="1"/>
    <col min="4" max="4" width="20.1640625" style="1" customWidth="1"/>
    <col min="5" max="5" width="9.5" style="1" customWidth="1"/>
    <col min="6" max="6" width="20.33203125" style="1" customWidth="1"/>
    <col min="7" max="7" width="23.5" style="1" customWidth="1"/>
    <col min="8" max="8" width="10" style="1" customWidth="1"/>
    <col min="9" max="9" width="21.6640625" style="1" customWidth="1"/>
    <col min="10" max="10" width="9.33203125" style="29" customWidth="1"/>
    <col min="11" max="11" width="8.6640625" style="1" customWidth="1"/>
    <col min="12" max="12" width="19" style="1" customWidth="1"/>
    <col min="13" max="13" width="23" style="1" customWidth="1"/>
    <col min="14" max="14" width="19.33203125" style="1" customWidth="1"/>
    <col min="15" max="15" width="20.83203125" style="1" customWidth="1"/>
    <col min="16" max="16" width="13.5" style="1" customWidth="1"/>
    <col min="17" max="17" width="14.6640625" style="1" customWidth="1"/>
    <col min="18" max="18" width="13.5" style="1" customWidth="1"/>
    <col min="19" max="19" width="29.1640625" style="1" customWidth="1"/>
    <col min="20" max="20" width="20.83203125" style="1" customWidth="1"/>
    <col min="21" max="21" width="12.5" style="1" customWidth="1"/>
    <col min="22" max="22" width="19.6640625" style="1" customWidth="1"/>
    <col min="23" max="23" width="17.1640625" style="1" customWidth="1"/>
    <col min="24" max="24" width="23.1640625" style="1" customWidth="1"/>
    <col min="25" max="25" width="14.33203125" style="1" customWidth="1"/>
    <col min="26" max="26" width="26" style="1" customWidth="1"/>
    <col min="27" max="27" width="26.33203125" style="1" customWidth="1"/>
    <col min="28" max="28" width="23.5" style="1" customWidth="1"/>
    <col min="29" max="29" width="15.6640625" style="1" customWidth="1"/>
    <col min="30" max="30" width="19.83203125" style="1" customWidth="1"/>
    <col min="31" max="31" width="17.33203125" style="1" customWidth="1"/>
    <col min="32" max="32" width="22.33203125" style="1" customWidth="1"/>
    <col min="33" max="33" width="19.6640625" style="1" customWidth="1"/>
    <col min="34" max="34" width="20.33203125" style="1" customWidth="1"/>
    <col min="35" max="35" width="14.5" style="1" customWidth="1"/>
    <col min="36" max="36" width="21.83203125" style="1" customWidth="1"/>
    <col min="37" max="37" width="11" style="1" customWidth="1"/>
    <col min="38" max="38" width="21.6640625" style="1" customWidth="1"/>
    <col min="39" max="39" width="24.5" style="1" customWidth="1"/>
    <col min="40" max="40" width="20.1640625" style="1" customWidth="1"/>
    <col min="41" max="41" width="16.6640625" style="1" customWidth="1"/>
    <col min="42" max="42" width="20" style="1" customWidth="1"/>
    <col min="43" max="43" width="17.6640625" style="1" customWidth="1"/>
    <col min="44" max="44" width="20.83203125" style="1" customWidth="1"/>
    <col min="45" max="45" width="20.1640625" style="1" customWidth="1"/>
    <col min="46" max="46" width="20.6640625" style="1" customWidth="1"/>
    <col min="47" max="47" width="16.6640625" style="1" customWidth="1"/>
    <col min="48" max="48" width="24.5" style="1" customWidth="1"/>
    <col min="49" max="49" width="20.83203125" style="1" customWidth="1"/>
    <col min="50" max="50" width="23.1640625" style="1" customWidth="1"/>
    <col min="51" max="51" width="22.1640625" style="1" customWidth="1"/>
    <col min="52" max="52" width="12.5" style="1" customWidth="1"/>
    <col min="53" max="53" width="22.1640625" style="1" customWidth="1"/>
    <col min="54" max="54" width="14.1640625" style="1" customWidth="1"/>
    <col min="55" max="55" width="24.83203125" style="1" customWidth="1"/>
    <col min="56" max="56" width="21.6640625" style="1" customWidth="1"/>
    <col min="57" max="57" width="20.83203125" style="1" customWidth="1"/>
    <col min="58" max="58" width="18.5" style="1" customWidth="1"/>
    <col min="59" max="16384" width="12" style="1"/>
  </cols>
  <sheetData>
    <row r="1" spans="1:58" ht="22.5" customHeight="1" x14ac:dyDescent="0.3">
      <c r="A1" s="2" t="s">
        <v>76</v>
      </c>
      <c r="B1" s="3"/>
      <c r="C1" s="3"/>
      <c r="I1" s="2"/>
      <c r="J1" s="28"/>
      <c r="K1" s="3"/>
      <c r="O1" s="2"/>
      <c r="P1" s="3"/>
      <c r="Q1" s="3"/>
      <c r="V1" s="2"/>
      <c r="W1" s="3"/>
      <c r="X1" s="3"/>
      <c r="AC1" s="2"/>
      <c r="AD1" s="3"/>
      <c r="AE1" s="3"/>
      <c r="AI1" s="2"/>
      <c r="AJ1" s="3"/>
      <c r="AK1" s="3"/>
      <c r="AO1" s="2"/>
      <c r="AP1" s="3"/>
      <c r="AQ1" s="3"/>
      <c r="AU1" s="2"/>
      <c r="AV1" s="3"/>
      <c r="AW1" s="3"/>
      <c r="BA1" s="2"/>
      <c r="BB1" s="3"/>
      <c r="BC1" s="3"/>
    </row>
    <row r="2" spans="1:58" ht="18.75" x14ac:dyDescent="0.3">
      <c r="A2" s="20" t="s">
        <v>86</v>
      </c>
      <c r="B2" s="5"/>
      <c r="H2" s="4"/>
      <c r="I2" s="5"/>
      <c r="N2" s="4"/>
      <c r="O2" s="5"/>
      <c r="U2" s="4"/>
      <c r="V2" s="5"/>
      <c r="AB2" s="4"/>
      <c r="AC2" s="5"/>
      <c r="AH2" s="4"/>
      <c r="AI2" s="5"/>
      <c r="AN2" s="4"/>
      <c r="AO2" s="5"/>
      <c r="AT2" s="4"/>
      <c r="AU2" s="5"/>
      <c r="AZ2" s="4"/>
      <c r="BA2" s="5"/>
    </row>
    <row r="3" spans="1:58" ht="18.75" x14ac:dyDescent="0.3">
      <c r="A3" s="2"/>
    </row>
    <row r="4" spans="1:58" ht="18.75" x14ac:dyDescent="0.3">
      <c r="A4" s="20" t="s">
        <v>234</v>
      </c>
      <c r="B4" s="7"/>
      <c r="C4" s="7"/>
      <c r="H4" s="6"/>
      <c r="I4" s="7"/>
      <c r="N4" s="6"/>
      <c r="O4" s="7"/>
      <c r="P4" s="7"/>
      <c r="U4" s="6"/>
      <c r="V4" s="7"/>
      <c r="W4" s="7"/>
      <c r="AB4" s="6"/>
      <c r="AC4" s="7"/>
      <c r="AD4" s="7"/>
      <c r="AH4" s="6"/>
      <c r="AI4" s="7"/>
      <c r="AJ4" s="7"/>
      <c r="AN4" s="6"/>
      <c r="AO4" s="7"/>
      <c r="AP4" s="7"/>
      <c r="AT4" s="6"/>
      <c r="AU4" s="7"/>
      <c r="AV4" s="7"/>
      <c r="AZ4" s="6"/>
      <c r="BA4" s="7"/>
      <c r="BB4" s="7"/>
    </row>
    <row r="5" spans="1:58" ht="12" customHeight="1" x14ac:dyDescent="0.3">
      <c r="A5" s="6"/>
      <c r="B5" s="7"/>
      <c r="C5" s="7"/>
      <c r="H5" s="6"/>
      <c r="I5" s="7"/>
      <c r="N5" s="6"/>
      <c r="O5" s="7"/>
      <c r="P5" s="7"/>
      <c r="U5" s="36"/>
      <c r="V5" s="37"/>
      <c r="W5" s="37"/>
      <c r="X5" s="38"/>
      <c r="Y5" s="38"/>
      <c r="Z5" s="38"/>
      <c r="AA5" s="38"/>
      <c r="AB5" s="6"/>
      <c r="AC5" s="7"/>
      <c r="AD5" s="7"/>
      <c r="AH5" s="6"/>
      <c r="AI5" s="7"/>
      <c r="AJ5" s="7"/>
      <c r="AN5" s="6"/>
      <c r="AO5" s="7"/>
      <c r="AP5" s="7"/>
      <c r="AT5" s="6"/>
      <c r="AU5" s="7"/>
      <c r="AV5" s="7"/>
      <c r="AZ5" s="6"/>
      <c r="BA5" s="7"/>
      <c r="BB5" s="7"/>
    </row>
    <row r="6" spans="1:58" ht="47.25" customHeight="1" x14ac:dyDescent="0.3">
      <c r="A6" s="85" t="s">
        <v>1</v>
      </c>
      <c r="B6" s="85"/>
      <c r="C6" s="85"/>
      <c r="D6" s="85"/>
      <c r="E6" s="85"/>
      <c r="F6" s="86" t="s">
        <v>2</v>
      </c>
      <c r="G6" s="86"/>
      <c r="H6" s="87" t="s">
        <v>3</v>
      </c>
      <c r="I6" s="87"/>
      <c r="J6" s="86" t="s">
        <v>4</v>
      </c>
      <c r="K6" s="86"/>
      <c r="L6" s="86"/>
      <c r="M6" s="86"/>
      <c r="N6" s="84" t="s">
        <v>5</v>
      </c>
      <c r="O6" s="84"/>
      <c r="P6" s="84"/>
      <c r="Q6" s="84"/>
      <c r="R6" s="84"/>
      <c r="S6" s="84"/>
      <c r="T6" s="84"/>
      <c r="U6" s="84" t="s">
        <v>6</v>
      </c>
      <c r="V6" s="84"/>
      <c r="W6" s="84"/>
      <c r="X6" s="84"/>
      <c r="Y6" s="84"/>
      <c r="Z6" s="84"/>
      <c r="AA6" s="84"/>
      <c r="AB6" s="84" t="s">
        <v>7</v>
      </c>
      <c r="AC6" s="84"/>
      <c r="AD6" s="84"/>
      <c r="AE6" s="84"/>
      <c r="AF6" s="84"/>
      <c r="AG6" s="84"/>
      <c r="AH6" s="84" t="s">
        <v>8</v>
      </c>
      <c r="AI6" s="84"/>
      <c r="AJ6" s="84"/>
      <c r="AK6" s="84"/>
      <c r="AL6" s="84"/>
      <c r="AM6" s="84"/>
      <c r="AN6" s="84" t="s">
        <v>9</v>
      </c>
      <c r="AO6" s="84"/>
      <c r="AP6" s="84"/>
      <c r="AQ6" s="84"/>
      <c r="AR6" s="84"/>
      <c r="AS6" s="84"/>
      <c r="AT6" s="84" t="s">
        <v>10</v>
      </c>
      <c r="AU6" s="84"/>
      <c r="AV6" s="84"/>
      <c r="AW6" s="84"/>
      <c r="AX6" s="84"/>
      <c r="AY6" s="84"/>
      <c r="AZ6" s="84" t="s">
        <v>11</v>
      </c>
      <c r="BA6" s="84"/>
      <c r="BB6" s="84"/>
      <c r="BC6" s="84"/>
      <c r="BD6" s="84"/>
      <c r="BE6" s="84"/>
      <c r="BF6" s="84"/>
    </row>
    <row r="7" spans="1:58" ht="151.5" customHeight="1" x14ac:dyDescent="0.3">
      <c r="A7" s="46" t="s">
        <v>12</v>
      </c>
      <c r="B7" s="39" t="s">
        <v>13</v>
      </c>
      <c r="C7" s="39" t="s">
        <v>14</v>
      </c>
      <c r="D7" s="39" t="s">
        <v>15</v>
      </c>
      <c r="E7" s="39" t="s">
        <v>16</v>
      </c>
      <c r="F7" s="39" t="s">
        <v>17</v>
      </c>
      <c r="G7" s="39" t="s">
        <v>18</v>
      </c>
      <c r="H7" s="39" t="s">
        <v>19</v>
      </c>
      <c r="I7" s="39" t="s">
        <v>20</v>
      </c>
      <c r="J7" s="47" t="s">
        <v>21</v>
      </c>
      <c r="K7" s="39" t="s">
        <v>22</v>
      </c>
      <c r="L7" s="47" t="s">
        <v>23</v>
      </c>
      <c r="M7" s="39" t="s">
        <v>24</v>
      </c>
      <c r="N7" s="39" t="s">
        <v>25</v>
      </c>
      <c r="O7" s="48" t="s">
        <v>26</v>
      </c>
      <c r="P7" s="48" t="s">
        <v>27</v>
      </c>
      <c r="Q7" s="48" t="s">
        <v>28</v>
      </c>
      <c r="R7" s="48" t="s">
        <v>29</v>
      </c>
      <c r="S7" s="48" t="s">
        <v>30</v>
      </c>
      <c r="T7" s="48" t="s">
        <v>31</v>
      </c>
      <c r="U7" s="39" t="s">
        <v>32</v>
      </c>
      <c r="V7" s="48" t="s">
        <v>33</v>
      </c>
      <c r="W7" s="48" t="s">
        <v>34</v>
      </c>
      <c r="X7" s="48" t="s">
        <v>35</v>
      </c>
      <c r="Y7" s="48" t="s">
        <v>36</v>
      </c>
      <c r="Z7" s="48" t="s">
        <v>37</v>
      </c>
      <c r="AA7" s="48" t="s">
        <v>38</v>
      </c>
      <c r="AB7" s="48" t="s">
        <v>39</v>
      </c>
      <c r="AC7" s="48" t="s">
        <v>40</v>
      </c>
      <c r="AD7" s="48" t="s">
        <v>41</v>
      </c>
      <c r="AE7" s="48" t="s">
        <v>42</v>
      </c>
      <c r="AF7" s="48" t="s">
        <v>43</v>
      </c>
      <c r="AG7" s="48" t="s">
        <v>44</v>
      </c>
      <c r="AH7" s="48" t="s">
        <v>45</v>
      </c>
      <c r="AI7" s="48" t="s">
        <v>46</v>
      </c>
      <c r="AJ7" s="48" t="s">
        <v>47</v>
      </c>
      <c r="AK7" s="48" t="s">
        <v>48</v>
      </c>
      <c r="AL7" s="48" t="s">
        <v>49</v>
      </c>
      <c r="AM7" s="48" t="s">
        <v>50</v>
      </c>
      <c r="AN7" s="48" t="s">
        <v>51</v>
      </c>
      <c r="AO7" s="48" t="s">
        <v>52</v>
      </c>
      <c r="AP7" s="48" t="s">
        <v>53</v>
      </c>
      <c r="AQ7" s="48" t="s">
        <v>54</v>
      </c>
      <c r="AR7" s="48" t="s">
        <v>55</v>
      </c>
      <c r="AS7" s="48" t="s">
        <v>56</v>
      </c>
      <c r="AT7" s="48" t="s">
        <v>57</v>
      </c>
      <c r="AU7" s="48" t="s">
        <v>58</v>
      </c>
      <c r="AV7" s="40" t="s">
        <v>59</v>
      </c>
      <c r="AW7" s="40" t="s">
        <v>60</v>
      </c>
      <c r="AX7" s="40" t="s">
        <v>61</v>
      </c>
      <c r="AY7" s="40" t="s">
        <v>62</v>
      </c>
      <c r="AZ7" s="39" t="s">
        <v>63</v>
      </c>
      <c r="BA7" s="40" t="s">
        <v>64</v>
      </c>
      <c r="BB7" s="40" t="s">
        <v>65</v>
      </c>
      <c r="BC7" s="40" t="s">
        <v>66</v>
      </c>
      <c r="BD7" s="40" t="s">
        <v>67</v>
      </c>
      <c r="BE7" s="40" t="s">
        <v>68</v>
      </c>
      <c r="BF7" s="40" t="s">
        <v>69</v>
      </c>
    </row>
    <row r="8" spans="1:58" ht="132" x14ac:dyDescent="0.3">
      <c r="A8" s="49" t="s">
        <v>141</v>
      </c>
      <c r="B8" s="50" t="s">
        <v>78</v>
      </c>
      <c r="C8" s="50" t="s">
        <v>79</v>
      </c>
      <c r="D8" s="50" t="s">
        <v>138</v>
      </c>
      <c r="E8" s="51" t="s">
        <v>84</v>
      </c>
      <c r="F8" s="52" t="s">
        <v>110</v>
      </c>
      <c r="G8" s="50" t="s">
        <v>102</v>
      </c>
      <c r="H8" s="53">
        <v>520</v>
      </c>
      <c r="I8" s="54" t="s">
        <v>85</v>
      </c>
      <c r="J8" s="55">
        <v>61311</v>
      </c>
      <c r="K8" s="56" t="s">
        <v>137</v>
      </c>
      <c r="L8" s="55"/>
      <c r="M8" s="56" t="s">
        <v>106</v>
      </c>
      <c r="N8" s="57" t="s">
        <v>139</v>
      </c>
      <c r="O8" s="15">
        <f>SUM(Tabla2[[#This Row],[INGRESOS DE FUENTE LOCAL                     (aprobado)]:[RECURSOS ESTATALES (aprobado)]])</f>
        <v>1400000</v>
      </c>
      <c r="P8" s="15">
        <v>0</v>
      </c>
      <c r="Q8" s="15">
        <v>0</v>
      </c>
      <c r="R8" s="15">
        <v>0</v>
      </c>
      <c r="S8" s="33">
        <v>1400000</v>
      </c>
      <c r="T8" s="34">
        <v>0</v>
      </c>
      <c r="U8" s="58" t="s">
        <v>223</v>
      </c>
      <c r="V8" s="15">
        <f>SUM(Tabla2[[#This Row],[INGRESOS DE FUENTE LOCAL            (modificado)]:[RECURSOS ESTATALES (modificado)]])</f>
        <v>1600000</v>
      </c>
      <c r="W8" s="15">
        <v>0</v>
      </c>
      <c r="X8" s="15">
        <v>0</v>
      </c>
      <c r="Y8" s="15">
        <v>0</v>
      </c>
      <c r="Z8" s="33">
        <v>1600000</v>
      </c>
      <c r="AA8" s="34">
        <v>0</v>
      </c>
      <c r="AB8" s="15">
        <f>SUM(Tabla2[[#This Row],[INGRESOS DE FUENTE LOCAL       (comprometido)]:[RECURSOS ESTATALES (comprometido)]])</f>
        <v>1600000</v>
      </c>
      <c r="AC8" s="15">
        <v>0</v>
      </c>
      <c r="AD8" s="15">
        <v>0</v>
      </c>
      <c r="AE8" s="15">
        <v>0</v>
      </c>
      <c r="AF8" s="15">
        <v>1600000</v>
      </c>
      <c r="AG8" s="15">
        <v>0</v>
      </c>
      <c r="AH8" s="15">
        <f>SUM(Tabla2[[#This Row],[INGRESOS DE FUENTE LOCAL              (devengado)]:[RECURSOS ESTATALES (devengado)]])</f>
        <v>0</v>
      </c>
      <c r="AI8" s="15">
        <v>0</v>
      </c>
      <c r="AJ8" s="15">
        <v>0</v>
      </c>
      <c r="AK8" s="15">
        <v>0</v>
      </c>
      <c r="AL8" s="15">
        <v>0</v>
      </c>
      <c r="AM8" s="15">
        <v>0</v>
      </c>
      <c r="AN8" s="15">
        <f>SUM(Tabla2[[#This Row],[INGRESOS DE FUENTE LOCAL                 (ejercido)]:[RECURSOS ESTATALES (ejercido)]])</f>
        <v>0</v>
      </c>
      <c r="AO8" s="15">
        <v>0</v>
      </c>
      <c r="AP8" s="15">
        <v>0</v>
      </c>
      <c r="AQ8" s="15">
        <v>0</v>
      </c>
      <c r="AR8" s="15">
        <v>0</v>
      </c>
      <c r="AS8" s="15">
        <v>0</v>
      </c>
      <c r="AT8" s="15">
        <f>SUM(AU8:AY8)</f>
        <v>0</v>
      </c>
      <c r="AU8" s="15">
        <v>0</v>
      </c>
      <c r="AV8" s="15">
        <v>0</v>
      </c>
      <c r="AW8" s="15">
        <v>0</v>
      </c>
      <c r="AX8" s="15">
        <v>0</v>
      </c>
      <c r="AY8" s="15">
        <v>0</v>
      </c>
      <c r="AZ8" s="32"/>
      <c r="BA8" s="15">
        <f>SUM(Tabla3[[#This Row],[INGRESOS DE FUENTE LOCAL                          (por ejercer)]:[RECURSOS ESTATALES        (por ejercer)]])</f>
        <v>1600000</v>
      </c>
      <c r="BB8" s="15">
        <v>0</v>
      </c>
      <c r="BC8" s="15">
        <v>0</v>
      </c>
      <c r="BD8" s="15">
        <v>0</v>
      </c>
      <c r="BE8" s="15">
        <f>SUM(Tabla2[[#This Row],[RECURSOS FEDERALES CONVENIDOS (comprometido)]]-Tabla3[[#This Row],[RECURSOS FEDERALES CONVENIDOS (pagado)]])</f>
        <v>1600000</v>
      </c>
      <c r="BF8" s="15">
        <v>0</v>
      </c>
    </row>
    <row r="9" spans="1:58" ht="195.75" customHeight="1" x14ac:dyDescent="0.3">
      <c r="A9" s="49" t="s">
        <v>142</v>
      </c>
      <c r="B9" s="50" t="s">
        <v>78</v>
      </c>
      <c r="C9" s="50" t="s">
        <v>82</v>
      </c>
      <c r="D9" s="50" t="s">
        <v>107</v>
      </c>
      <c r="E9" s="51" t="s">
        <v>84</v>
      </c>
      <c r="F9" s="52" t="s">
        <v>113</v>
      </c>
      <c r="G9" s="50" t="s">
        <v>101</v>
      </c>
      <c r="H9" s="53">
        <v>520</v>
      </c>
      <c r="I9" s="54" t="s">
        <v>85</v>
      </c>
      <c r="J9" s="50">
        <v>61306</v>
      </c>
      <c r="K9" s="56" t="s">
        <v>137</v>
      </c>
      <c r="L9" s="55"/>
      <c r="M9" s="56" t="s">
        <v>106</v>
      </c>
      <c r="N9" s="57" t="s">
        <v>139</v>
      </c>
      <c r="O9" s="15">
        <f>SUM(Tabla2[[#This Row],[INGRESOS DE FUENTE LOCAL                     (aprobado)]:[RECURSOS ESTATALES (aprobado)]])</f>
        <v>504000</v>
      </c>
      <c r="P9" s="15">
        <v>0</v>
      </c>
      <c r="Q9" s="15">
        <v>0</v>
      </c>
      <c r="R9" s="15">
        <v>0</v>
      </c>
      <c r="S9" s="33">
        <v>504000</v>
      </c>
      <c r="T9" s="34">
        <v>0</v>
      </c>
      <c r="U9" s="57" t="s">
        <v>223</v>
      </c>
      <c r="V9" s="15">
        <f>SUM(Tabla2[[#This Row],[INGRESOS DE FUENTE LOCAL            (modificado)]:[RECURSOS ESTATALES (modificado)]])</f>
        <v>526000</v>
      </c>
      <c r="W9" s="15">
        <v>0</v>
      </c>
      <c r="X9" s="15">
        <v>0</v>
      </c>
      <c r="Y9" s="15">
        <v>0</v>
      </c>
      <c r="Z9" s="33">
        <v>526000</v>
      </c>
      <c r="AA9" s="34">
        <v>0</v>
      </c>
      <c r="AB9" s="15">
        <f>SUM(Tabla2[[#This Row],[INGRESOS DE FUENTE LOCAL       (comprometido)]:[RECURSOS ESTATALES (comprometido)]])</f>
        <v>0</v>
      </c>
      <c r="AC9" s="15">
        <v>0</v>
      </c>
      <c r="AD9" s="15">
        <v>0</v>
      </c>
      <c r="AE9" s="15">
        <v>0</v>
      </c>
      <c r="AF9" s="15">
        <v>0</v>
      </c>
      <c r="AG9" s="15">
        <v>0</v>
      </c>
      <c r="AH9" s="15">
        <f>SUM(Tabla2[[#This Row],[INGRESOS DE FUENTE LOCAL              (devengado)]:[RECURSOS ESTATALES (devengado)]])</f>
        <v>0</v>
      </c>
      <c r="AI9" s="15">
        <v>0</v>
      </c>
      <c r="AJ9" s="15">
        <v>0</v>
      </c>
      <c r="AK9" s="15">
        <v>0</v>
      </c>
      <c r="AL9" s="15">
        <v>0</v>
      </c>
      <c r="AM9" s="15">
        <v>0</v>
      </c>
      <c r="AN9" s="15">
        <f>SUM(Tabla2[[#This Row],[INGRESOS DE FUENTE LOCAL                 (ejercido)]:[RECURSOS ESTATALES (ejercido)]])</f>
        <v>0</v>
      </c>
      <c r="AO9" s="15">
        <v>0</v>
      </c>
      <c r="AP9" s="15">
        <v>0</v>
      </c>
      <c r="AQ9" s="15">
        <v>0</v>
      </c>
      <c r="AR9" s="15">
        <v>0</v>
      </c>
      <c r="AS9" s="15">
        <v>0</v>
      </c>
      <c r="AT9" s="15">
        <f t="shared" ref="AT9:AT33" si="0">SUM(AU9:AY9)</f>
        <v>0</v>
      </c>
      <c r="AU9" s="15">
        <v>0</v>
      </c>
      <c r="AV9" s="15">
        <v>0</v>
      </c>
      <c r="AW9" s="15">
        <v>0</v>
      </c>
      <c r="AX9" s="15">
        <v>0</v>
      </c>
      <c r="AY9" s="15">
        <v>0</v>
      </c>
      <c r="AZ9" s="32"/>
      <c r="BA9" s="15">
        <f>SUM(Tabla3[[#This Row],[INGRESOS DE FUENTE LOCAL                          (por ejercer)]:[RECURSOS ESTATALES        (por ejercer)]])</f>
        <v>0</v>
      </c>
      <c r="BB9" s="15">
        <v>0</v>
      </c>
      <c r="BC9" s="15">
        <v>0</v>
      </c>
      <c r="BD9" s="15">
        <v>0</v>
      </c>
      <c r="BE9" s="15">
        <f>SUM(Tabla2[[#This Row],[RECURSOS FEDERALES CONVENIDOS (comprometido)]]-Tabla3[[#This Row],[RECURSOS FEDERALES CONVENIDOS (pagado)]])</f>
        <v>0</v>
      </c>
      <c r="BF9" s="15">
        <v>0</v>
      </c>
    </row>
    <row r="10" spans="1:58" ht="132" x14ac:dyDescent="0.3">
      <c r="A10" s="49" t="s">
        <v>143</v>
      </c>
      <c r="B10" s="50" t="s">
        <v>78</v>
      </c>
      <c r="C10" s="50" t="s">
        <v>82</v>
      </c>
      <c r="D10" s="50" t="s">
        <v>136</v>
      </c>
      <c r="E10" s="51" t="s">
        <v>84</v>
      </c>
      <c r="F10" s="52" t="s">
        <v>114</v>
      </c>
      <c r="G10" s="50" t="s">
        <v>101</v>
      </c>
      <c r="H10" s="53">
        <v>520</v>
      </c>
      <c r="I10" s="54" t="s">
        <v>85</v>
      </c>
      <c r="J10" s="50">
        <v>61605</v>
      </c>
      <c r="K10" s="56" t="s">
        <v>137</v>
      </c>
      <c r="L10" s="55"/>
      <c r="M10" s="56" t="s">
        <v>106</v>
      </c>
      <c r="N10" s="57" t="s">
        <v>139</v>
      </c>
      <c r="O10" s="15">
        <f>SUM(Tabla2[[#This Row],[INGRESOS DE FUENTE LOCAL                     (aprobado)]:[RECURSOS ESTATALES (aprobado)]])</f>
        <v>892500</v>
      </c>
      <c r="P10" s="15">
        <v>0</v>
      </c>
      <c r="Q10" s="15">
        <v>0</v>
      </c>
      <c r="R10" s="15">
        <v>0</v>
      </c>
      <c r="S10" s="33">
        <v>892500</v>
      </c>
      <c r="T10" s="34">
        <v>0</v>
      </c>
      <c r="U10" s="57" t="s">
        <v>223</v>
      </c>
      <c r="V10" s="15">
        <f>SUM(Tabla2[[#This Row],[INGRESOS DE FUENTE LOCAL            (modificado)]:[RECURSOS ESTATALES (modificado)]])</f>
        <v>1092000</v>
      </c>
      <c r="W10" s="15">
        <v>0</v>
      </c>
      <c r="X10" s="15">
        <v>0</v>
      </c>
      <c r="Y10" s="15">
        <v>0</v>
      </c>
      <c r="Z10" s="33">
        <v>1092000</v>
      </c>
      <c r="AA10" s="34">
        <v>0</v>
      </c>
      <c r="AB10" s="15">
        <f>SUM(Tabla2[[#This Row],[INGRESOS DE FUENTE LOCAL       (comprometido)]:[RECURSOS ESTATALES (comprometido)]])</f>
        <v>0</v>
      </c>
      <c r="AC10" s="15">
        <v>0</v>
      </c>
      <c r="AD10" s="15">
        <v>0</v>
      </c>
      <c r="AE10" s="15">
        <v>0</v>
      </c>
      <c r="AF10" s="15">
        <v>0</v>
      </c>
      <c r="AG10" s="15">
        <v>0</v>
      </c>
      <c r="AH10" s="15">
        <f>SUM(Tabla2[[#This Row],[INGRESOS DE FUENTE LOCAL              (devengado)]:[RECURSOS ESTATALES (devengado)]])</f>
        <v>0</v>
      </c>
      <c r="AI10" s="15">
        <v>0</v>
      </c>
      <c r="AJ10" s="15">
        <v>0</v>
      </c>
      <c r="AK10" s="15">
        <v>0</v>
      </c>
      <c r="AL10" s="15">
        <v>0</v>
      </c>
      <c r="AM10" s="15">
        <v>0</v>
      </c>
      <c r="AN10" s="15">
        <f>SUM(Tabla2[[#This Row],[INGRESOS DE FUENTE LOCAL                 (ejercido)]:[RECURSOS ESTATALES (ejercido)]])</f>
        <v>0</v>
      </c>
      <c r="AO10" s="15">
        <v>0</v>
      </c>
      <c r="AP10" s="15">
        <v>0</v>
      </c>
      <c r="AQ10" s="15">
        <v>0</v>
      </c>
      <c r="AR10" s="15">
        <v>0</v>
      </c>
      <c r="AS10" s="15">
        <v>0</v>
      </c>
      <c r="AT10" s="15">
        <f t="shared" si="0"/>
        <v>0</v>
      </c>
      <c r="AU10" s="15">
        <v>0</v>
      </c>
      <c r="AV10" s="15">
        <v>0</v>
      </c>
      <c r="AW10" s="15">
        <v>0</v>
      </c>
      <c r="AX10" s="15">
        <v>0</v>
      </c>
      <c r="AY10" s="15">
        <v>0</v>
      </c>
      <c r="AZ10" s="32"/>
      <c r="BA10" s="15">
        <f>SUM(Tabla3[[#This Row],[INGRESOS DE FUENTE LOCAL                          (por ejercer)]:[RECURSOS ESTATALES        (por ejercer)]])</f>
        <v>0</v>
      </c>
      <c r="BB10" s="15">
        <v>0</v>
      </c>
      <c r="BC10" s="15">
        <v>0</v>
      </c>
      <c r="BD10" s="15">
        <v>0</v>
      </c>
      <c r="BE10" s="15">
        <f>SUM(Tabla2[[#This Row],[RECURSOS FEDERALES CONVENIDOS (comprometido)]]-Tabla3[[#This Row],[RECURSOS FEDERALES CONVENIDOS (pagado)]])</f>
        <v>0</v>
      </c>
      <c r="BF10" s="15">
        <v>0</v>
      </c>
    </row>
    <row r="11" spans="1:58" ht="202.5" customHeight="1" x14ac:dyDescent="0.3">
      <c r="A11" s="49" t="s">
        <v>144</v>
      </c>
      <c r="B11" s="50" t="s">
        <v>78</v>
      </c>
      <c r="C11" s="55" t="s">
        <v>99</v>
      </c>
      <c r="D11" s="50" t="s">
        <v>138</v>
      </c>
      <c r="E11" s="51" t="s">
        <v>84</v>
      </c>
      <c r="F11" s="52" t="s">
        <v>121</v>
      </c>
      <c r="G11" s="50" t="s">
        <v>93</v>
      </c>
      <c r="H11" s="53">
        <v>520</v>
      </c>
      <c r="I11" s="54" t="s">
        <v>85</v>
      </c>
      <c r="J11" s="50">
        <v>61305</v>
      </c>
      <c r="K11" s="56" t="s">
        <v>137</v>
      </c>
      <c r="L11" s="55"/>
      <c r="M11" s="56" t="s">
        <v>106</v>
      </c>
      <c r="N11" s="57" t="s">
        <v>139</v>
      </c>
      <c r="O11" s="15">
        <f>SUM(Tabla2[[#This Row],[INGRESOS DE FUENTE LOCAL                     (aprobado)]:[RECURSOS ESTATALES (aprobado)]])</f>
        <v>960000</v>
      </c>
      <c r="P11" s="15">
        <v>0</v>
      </c>
      <c r="Q11" s="15">
        <v>0</v>
      </c>
      <c r="R11" s="15">
        <v>0</v>
      </c>
      <c r="S11" s="33">
        <v>960000</v>
      </c>
      <c r="T11" s="34">
        <v>0</v>
      </c>
      <c r="U11" s="57" t="s">
        <v>223</v>
      </c>
      <c r="V11" s="15">
        <f>SUM(Tabla2[[#This Row],[INGRESOS DE FUENTE LOCAL            (modificado)]:[RECURSOS ESTATALES (modificado)]])</f>
        <v>0</v>
      </c>
      <c r="W11" s="15">
        <v>0</v>
      </c>
      <c r="X11" s="15">
        <v>0</v>
      </c>
      <c r="Y11" s="15">
        <v>0</v>
      </c>
      <c r="Z11" s="33">
        <v>0</v>
      </c>
      <c r="AA11" s="34">
        <v>0</v>
      </c>
      <c r="AB11" s="15">
        <f>SUM(Tabla2[[#This Row],[INGRESOS DE FUENTE LOCAL       (comprometido)]:[RECURSOS ESTATALES (comprometido)]])</f>
        <v>0</v>
      </c>
      <c r="AC11" s="15">
        <v>0</v>
      </c>
      <c r="AD11" s="15">
        <v>0</v>
      </c>
      <c r="AE11" s="15">
        <v>0</v>
      </c>
      <c r="AF11" s="15">
        <v>0</v>
      </c>
      <c r="AG11" s="15">
        <v>0</v>
      </c>
      <c r="AH11" s="15">
        <f>SUM(Tabla2[[#This Row],[INGRESOS DE FUENTE LOCAL              (devengado)]:[RECURSOS ESTATALES (devengado)]])</f>
        <v>0</v>
      </c>
      <c r="AI11" s="15">
        <v>0</v>
      </c>
      <c r="AJ11" s="15">
        <v>0</v>
      </c>
      <c r="AK11" s="15">
        <v>0</v>
      </c>
      <c r="AL11" s="15">
        <v>0</v>
      </c>
      <c r="AM11" s="15">
        <v>0</v>
      </c>
      <c r="AN11" s="15">
        <f>SUM(Tabla2[[#This Row],[INGRESOS DE FUENTE LOCAL                 (ejercido)]:[RECURSOS ESTATALES (ejercido)]])</f>
        <v>0</v>
      </c>
      <c r="AO11" s="15">
        <v>0</v>
      </c>
      <c r="AP11" s="15">
        <v>0</v>
      </c>
      <c r="AQ11" s="15">
        <v>0</v>
      </c>
      <c r="AR11" s="15">
        <v>0</v>
      </c>
      <c r="AS11" s="15">
        <v>0</v>
      </c>
      <c r="AT11" s="15">
        <f t="shared" si="0"/>
        <v>0</v>
      </c>
      <c r="AU11" s="15">
        <v>0</v>
      </c>
      <c r="AV11" s="15">
        <v>0</v>
      </c>
      <c r="AW11" s="15">
        <v>0</v>
      </c>
      <c r="AX11" s="15">
        <v>0</v>
      </c>
      <c r="AY11" s="15">
        <v>0</v>
      </c>
      <c r="AZ11" s="32"/>
      <c r="BA11" s="15">
        <f>SUM(Tabla3[[#This Row],[INGRESOS DE FUENTE LOCAL                          (por ejercer)]:[RECURSOS ESTATALES        (por ejercer)]])</f>
        <v>0</v>
      </c>
      <c r="BB11" s="15">
        <v>0</v>
      </c>
      <c r="BC11" s="15">
        <v>0</v>
      </c>
      <c r="BD11" s="15">
        <v>0</v>
      </c>
      <c r="BE11" s="15">
        <f>SUM(Tabla2[[#This Row],[RECURSOS FEDERALES CONVENIDOS (comprometido)]]-Tabla3[[#This Row],[RECURSOS FEDERALES CONVENIDOS (pagado)]])</f>
        <v>0</v>
      </c>
      <c r="BF11" s="15">
        <v>0</v>
      </c>
    </row>
    <row r="12" spans="1:58" ht="132" x14ac:dyDescent="0.3">
      <c r="A12" s="49" t="s">
        <v>145</v>
      </c>
      <c r="B12" s="50" t="s">
        <v>78</v>
      </c>
      <c r="C12" s="50" t="s">
        <v>100</v>
      </c>
      <c r="D12" s="50" t="s">
        <v>138</v>
      </c>
      <c r="E12" s="51" t="s">
        <v>84</v>
      </c>
      <c r="F12" s="52" t="s">
        <v>122</v>
      </c>
      <c r="G12" s="50" t="s">
        <v>101</v>
      </c>
      <c r="H12" s="53">
        <v>520</v>
      </c>
      <c r="I12" s="54" t="s">
        <v>85</v>
      </c>
      <c r="J12" s="50">
        <v>61305</v>
      </c>
      <c r="K12" s="56" t="s">
        <v>137</v>
      </c>
      <c r="L12" s="55"/>
      <c r="M12" s="56" t="s">
        <v>106</v>
      </c>
      <c r="N12" s="57" t="s">
        <v>139</v>
      </c>
      <c r="O12" s="15">
        <f>SUM(Tabla2[[#This Row],[INGRESOS DE FUENTE LOCAL                     (aprobado)]:[RECURSOS ESTATALES (aprobado)]])</f>
        <v>1440000</v>
      </c>
      <c r="P12" s="15">
        <v>0</v>
      </c>
      <c r="Q12" s="15">
        <v>0</v>
      </c>
      <c r="R12" s="15">
        <v>0</v>
      </c>
      <c r="S12" s="33">
        <v>1440000</v>
      </c>
      <c r="T12" s="34">
        <v>0</v>
      </c>
      <c r="U12" s="57" t="s">
        <v>223</v>
      </c>
      <c r="V12" s="15">
        <f>SUM(Tabla2[[#This Row],[INGRESOS DE FUENTE LOCAL            (modificado)]:[RECURSOS ESTATALES (modificado)]])</f>
        <v>0</v>
      </c>
      <c r="W12" s="15">
        <v>0</v>
      </c>
      <c r="X12" s="15">
        <v>0</v>
      </c>
      <c r="Y12" s="15">
        <v>0</v>
      </c>
      <c r="Z12" s="33">
        <v>0</v>
      </c>
      <c r="AA12" s="34">
        <v>0</v>
      </c>
      <c r="AB12" s="15">
        <f>SUM(Tabla2[[#This Row],[INGRESOS DE FUENTE LOCAL       (comprometido)]:[RECURSOS ESTATALES (comprometido)]])</f>
        <v>0</v>
      </c>
      <c r="AC12" s="15">
        <v>0</v>
      </c>
      <c r="AD12" s="15">
        <v>0</v>
      </c>
      <c r="AE12" s="15">
        <v>0</v>
      </c>
      <c r="AF12" s="15">
        <v>0</v>
      </c>
      <c r="AG12" s="15">
        <v>0</v>
      </c>
      <c r="AH12" s="15">
        <f>SUM(Tabla2[[#This Row],[INGRESOS DE FUENTE LOCAL              (devengado)]:[RECURSOS ESTATALES (devengado)]])</f>
        <v>0</v>
      </c>
      <c r="AI12" s="15">
        <v>0</v>
      </c>
      <c r="AJ12" s="15">
        <v>0</v>
      </c>
      <c r="AK12" s="15">
        <v>0</v>
      </c>
      <c r="AL12" s="15">
        <v>0</v>
      </c>
      <c r="AM12" s="15">
        <v>0</v>
      </c>
      <c r="AN12" s="15">
        <f>SUM(Tabla2[[#This Row],[INGRESOS DE FUENTE LOCAL                 (ejercido)]:[RECURSOS ESTATALES (ejercido)]])</f>
        <v>0</v>
      </c>
      <c r="AO12" s="15">
        <v>0</v>
      </c>
      <c r="AP12" s="15">
        <v>0</v>
      </c>
      <c r="AQ12" s="15">
        <v>0</v>
      </c>
      <c r="AR12" s="15">
        <v>0</v>
      </c>
      <c r="AS12" s="15">
        <v>0</v>
      </c>
      <c r="AT12" s="15">
        <f t="shared" si="0"/>
        <v>0</v>
      </c>
      <c r="AU12" s="15">
        <v>0</v>
      </c>
      <c r="AV12" s="15">
        <v>0</v>
      </c>
      <c r="AW12" s="15">
        <v>0</v>
      </c>
      <c r="AX12" s="15">
        <v>0</v>
      </c>
      <c r="AY12" s="15">
        <v>0</v>
      </c>
      <c r="AZ12" s="32"/>
      <c r="BA12" s="15">
        <f>SUM(Tabla3[[#This Row],[INGRESOS DE FUENTE LOCAL                          (por ejercer)]:[RECURSOS ESTATALES        (por ejercer)]])</f>
        <v>0</v>
      </c>
      <c r="BB12" s="15">
        <v>0</v>
      </c>
      <c r="BC12" s="15">
        <v>0</v>
      </c>
      <c r="BD12" s="15">
        <v>0</v>
      </c>
      <c r="BE12" s="15">
        <f>SUM(Tabla2[[#This Row],[RECURSOS FEDERALES CONVENIDOS (comprometido)]]-Tabla3[[#This Row],[RECURSOS FEDERALES CONVENIDOS (pagado)]])</f>
        <v>0</v>
      </c>
      <c r="BF12" s="15">
        <v>0</v>
      </c>
    </row>
    <row r="13" spans="1:58" ht="132" x14ac:dyDescent="0.3">
      <c r="A13" s="49" t="s">
        <v>146</v>
      </c>
      <c r="B13" s="50" t="s">
        <v>78</v>
      </c>
      <c r="C13" s="50" t="s">
        <v>78</v>
      </c>
      <c r="D13" s="50" t="s">
        <v>138</v>
      </c>
      <c r="E13" s="51" t="s">
        <v>84</v>
      </c>
      <c r="F13" s="52" t="s">
        <v>112</v>
      </c>
      <c r="G13" s="50" t="s">
        <v>92</v>
      </c>
      <c r="H13" s="53">
        <v>520</v>
      </c>
      <c r="I13" s="54" t="s">
        <v>85</v>
      </c>
      <c r="J13" s="50">
        <v>61605</v>
      </c>
      <c r="K13" s="56" t="s">
        <v>137</v>
      </c>
      <c r="L13" s="55"/>
      <c r="M13" s="56" t="s">
        <v>106</v>
      </c>
      <c r="N13" s="57" t="s">
        <v>139</v>
      </c>
      <c r="O13" s="15">
        <f>SUM(Tabla2[[#This Row],[INGRESOS DE FUENTE LOCAL                     (aprobado)]:[RECURSOS ESTATALES (aprobado)]])</f>
        <v>945000</v>
      </c>
      <c r="P13" s="15">
        <v>0</v>
      </c>
      <c r="Q13" s="15">
        <v>0</v>
      </c>
      <c r="R13" s="15">
        <v>0</v>
      </c>
      <c r="S13" s="33">
        <v>945000</v>
      </c>
      <c r="T13" s="34">
        <v>0</v>
      </c>
      <c r="U13" s="57" t="s">
        <v>223</v>
      </c>
      <c r="V13" s="15">
        <f>SUM(Tabla2[[#This Row],[INGRESOS DE FUENTE LOCAL            (modificado)]:[RECURSOS ESTATALES (modificado)]])</f>
        <v>0</v>
      </c>
      <c r="W13" s="15">
        <v>0</v>
      </c>
      <c r="X13" s="15">
        <v>0</v>
      </c>
      <c r="Y13" s="15">
        <v>0</v>
      </c>
      <c r="Z13" s="33">
        <v>0</v>
      </c>
      <c r="AA13" s="33">
        <v>0</v>
      </c>
      <c r="AB13" s="15">
        <f>SUM(Tabla2[[#This Row],[INGRESOS DE FUENTE LOCAL       (comprometido)]:[RECURSOS ESTATALES (comprometido)]])</f>
        <v>0</v>
      </c>
      <c r="AC13" s="15">
        <v>0</v>
      </c>
      <c r="AD13" s="15">
        <v>0</v>
      </c>
      <c r="AE13" s="15">
        <v>0</v>
      </c>
      <c r="AF13" s="15">
        <v>0</v>
      </c>
      <c r="AG13" s="15">
        <v>0</v>
      </c>
      <c r="AH13" s="15">
        <f>SUM(Tabla2[[#This Row],[INGRESOS DE FUENTE LOCAL              (devengado)]:[RECURSOS ESTATALES (devengado)]])</f>
        <v>0</v>
      </c>
      <c r="AI13" s="15">
        <v>0</v>
      </c>
      <c r="AJ13" s="15">
        <v>0</v>
      </c>
      <c r="AK13" s="15">
        <v>0</v>
      </c>
      <c r="AL13" s="15">
        <v>0</v>
      </c>
      <c r="AM13" s="15">
        <v>0</v>
      </c>
      <c r="AN13" s="15">
        <f>SUM(Tabla2[[#This Row],[INGRESOS DE FUENTE LOCAL                 (ejercido)]:[RECURSOS ESTATALES (ejercido)]])</f>
        <v>0</v>
      </c>
      <c r="AO13" s="15">
        <v>0</v>
      </c>
      <c r="AP13" s="15">
        <v>0</v>
      </c>
      <c r="AQ13" s="15">
        <v>0</v>
      </c>
      <c r="AR13" s="15">
        <v>0</v>
      </c>
      <c r="AS13" s="15">
        <v>0</v>
      </c>
      <c r="AT13" s="15">
        <f t="shared" si="0"/>
        <v>0</v>
      </c>
      <c r="AU13" s="15">
        <v>0</v>
      </c>
      <c r="AV13" s="15">
        <v>0</v>
      </c>
      <c r="AW13" s="15">
        <v>0</v>
      </c>
      <c r="AX13" s="15">
        <v>0</v>
      </c>
      <c r="AY13" s="15">
        <v>0</v>
      </c>
      <c r="AZ13" s="32"/>
      <c r="BA13" s="15">
        <f>SUM(Tabla3[[#This Row],[INGRESOS DE FUENTE LOCAL                          (por ejercer)]:[RECURSOS ESTATALES        (por ejercer)]])</f>
        <v>0</v>
      </c>
      <c r="BB13" s="15">
        <v>0</v>
      </c>
      <c r="BC13" s="15">
        <v>0</v>
      </c>
      <c r="BD13" s="15">
        <v>0</v>
      </c>
      <c r="BE13" s="15">
        <f>SUM(Tabla2[[#This Row],[RECURSOS FEDERALES CONVENIDOS (comprometido)]]-Tabla3[[#This Row],[RECURSOS FEDERALES CONVENIDOS (pagado)]])</f>
        <v>0</v>
      </c>
      <c r="BF13" s="15">
        <v>0</v>
      </c>
    </row>
    <row r="14" spans="1:58" ht="148.5" x14ac:dyDescent="0.3">
      <c r="A14" s="49" t="s">
        <v>147</v>
      </c>
      <c r="B14" s="50" t="s">
        <v>78</v>
      </c>
      <c r="C14" s="50" t="s">
        <v>78</v>
      </c>
      <c r="D14" s="50" t="s">
        <v>138</v>
      </c>
      <c r="E14" s="51" t="s">
        <v>84</v>
      </c>
      <c r="F14" s="52" t="s">
        <v>115</v>
      </c>
      <c r="G14" s="50" t="s">
        <v>92</v>
      </c>
      <c r="H14" s="53">
        <v>520</v>
      </c>
      <c r="I14" s="54" t="s">
        <v>85</v>
      </c>
      <c r="J14" s="50">
        <v>61605</v>
      </c>
      <c r="K14" s="56" t="s">
        <v>137</v>
      </c>
      <c r="L14" s="55"/>
      <c r="M14" s="56" t="s">
        <v>106</v>
      </c>
      <c r="N14" s="57" t="s">
        <v>139</v>
      </c>
      <c r="O14" s="15">
        <f>SUM(Tabla2[[#This Row],[INGRESOS DE FUENTE LOCAL                     (aprobado)]:[RECURSOS ESTATALES (aprobado)]])</f>
        <v>735000</v>
      </c>
      <c r="P14" s="15">
        <v>0</v>
      </c>
      <c r="Q14" s="15">
        <v>0</v>
      </c>
      <c r="R14" s="15">
        <v>0</v>
      </c>
      <c r="S14" s="33">
        <v>735000</v>
      </c>
      <c r="T14" s="34">
        <v>0</v>
      </c>
      <c r="U14" s="57" t="s">
        <v>223</v>
      </c>
      <c r="V14" s="15">
        <f>SUM(Tabla2[[#This Row],[INGRESOS DE FUENTE LOCAL            (modificado)]:[RECURSOS ESTATALES (modificado)]])</f>
        <v>0</v>
      </c>
      <c r="W14" s="15">
        <v>0</v>
      </c>
      <c r="X14" s="15">
        <v>0</v>
      </c>
      <c r="Y14" s="15">
        <v>0</v>
      </c>
      <c r="Z14" s="33">
        <v>0</v>
      </c>
      <c r="AA14" s="34">
        <v>0</v>
      </c>
      <c r="AB14" s="15">
        <f>SUM(Tabla2[[#This Row],[INGRESOS DE FUENTE LOCAL       (comprometido)]:[RECURSOS ESTATALES (comprometido)]])</f>
        <v>0</v>
      </c>
      <c r="AC14" s="15">
        <v>0</v>
      </c>
      <c r="AD14" s="15">
        <v>0</v>
      </c>
      <c r="AE14" s="15">
        <v>0</v>
      </c>
      <c r="AF14" s="15">
        <v>0</v>
      </c>
      <c r="AG14" s="15">
        <v>0</v>
      </c>
      <c r="AH14" s="15">
        <f>SUM(Tabla2[[#This Row],[INGRESOS DE FUENTE LOCAL              (devengado)]:[RECURSOS ESTATALES (devengado)]])</f>
        <v>0</v>
      </c>
      <c r="AI14" s="15">
        <v>0</v>
      </c>
      <c r="AJ14" s="15">
        <v>0</v>
      </c>
      <c r="AK14" s="15">
        <v>0</v>
      </c>
      <c r="AL14" s="15">
        <v>0</v>
      </c>
      <c r="AM14" s="15">
        <v>0</v>
      </c>
      <c r="AN14" s="15">
        <f>SUM(Tabla2[[#This Row],[INGRESOS DE FUENTE LOCAL                 (ejercido)]:[RECURSOS ESTATALES (ejercido)]])</f>
        <v>0</v>
      </c>
      <c r="AO14" s="15">
        <v>0</v>
      </c>
      <c r="AP14" s="15">
        <v>0</v>
      </c>
      <c r="AQ14" s="15">
        <v>0</v>
      </c>
      <c r="AR14" s="15">
        <v>0</v>
      </c>
      <c r="AS14" s="15">
        <v>0</v>
      </c>
      <c r="AT14" s="15">
        <f t="shared" si="0"/>
        <v>0</v>
      </c>
      <c r="AU14" s="15">
        <v>0</v>
      </c>
      <c r="AV14" s="15">
        <v>0</v>
      </c>
      <c r="AW14" s="15">
        <v>0</v>
      </c>
      <c r="AX14" s="15">
        <v>0</v>
      </c>
      <c r="AY14" s="15">
        <v>0</v>
      </c>
      <c r="AZ14" s="32"/>
      <c r="BA14" s="15">
        <f>SUM(Tabla3[[#This Row],[INGRESOS DE FUENTE LOCAL                          (por ejercer)]:[RECURSOS ESTATALES        (por ejercer)]])</f>
        <v>0</v>
      </c>
      <c r="BB14" s="15">
        <v>0</v>
      </c>
      <c r="BC14" s="15">
        <v>0</v>
      </c>
      <c r="BD14" s="15">
        <v>0</v>
      </c>
      <c r="BE14" s="15">
        <f>SUM(Tabla2[[#This Row],[RECURSOS FEDERALES CONVENIDOS (comprometido)]]-Tabla3[[#This Row],[RECURSOS FEDERALES CONVENIDOS (pagado)]])</f>
        <v>0</v>
      </c>
      <c r="BF14" s="15">
        <v>0</v>
      </c>
    </row>
    <row r="15" spans="1:58" ht="148.5" x14ac:dyDescent="0.3">
      <c r="A15" s="49" t="s">
        <v>148</v>
      </c>
      <c r="B15" s="50" t="s">
        <v>78</v>
      </c>
      <c r="C15" s="50" t="s">
        <v>78</v>
      </c>
      <c r="D15" s="50" t="s">
        <v>107</v>
      </c>
      <c r="E15" s="51" t="s">
        <v>84</v>
      </c>
      <c r="F15" s="52" t="s">
        <v>123</v>
      </c>
      <c r="G15" s="50" t="s">
        <v>92</v>
      </c>
      <c r="H15" s="53">
        <v>520</v>
      </c>
      <c r="I15" s="54" t="s">
        <v>85</v>
      </c>
      <c r="J15" s="50">
        <v>61306</v>
      </c>
      <c r="K15" s="56" t="s">
        <v>137</v>
      </c>
      <c r="L15" s="55"/>
      <c r="M15" s="56" t="s">
        <v>106</v>
      </c>
      <c r="N15" s="57" t="s">
        <v>139</v>
      </c>
      <c r="O15" s="15">
        <f>SUM(Tabla2[[#This Row],[INGRESOS DE FUENTE LOCAL                     (aprobado)]:[RECURSOS ESTATALES (aprobado)]])</f>
        <v>367500</v>
      </c>
      <c r="P15" s="15">
        <v>0</v>
      </c>
      <c r="Q15" s="15">
        <v>0</v>
      </c>
      <c r="R15" s="15">
        <v>0</v>
      </c>
      <c r="S15" s="33">
        <v>367500</v>
      </c>
      <c r="T15" s="34">
        <v>0</v>
      </c>
      <c r="U15" s="57" t="s">
        <v>223</v>
      </c>
      <c r="V15" s="15">
        <f>SUM(Tabla2[[#This Row],[INGRESOS DE FUENTE LOCAL            (modificado)]:[RECURSOS ESTATALES (modificado)]])</f>
        <v>0</v>
      </c>
      <c r="W15" s="15">
        <v>0</v>
      </c>
      <c r="X15" s="15">
        <v>0</v>
      </c>
      <c r="Y15" s="15">
        <v>0</v>
      </c>
      <c r="Z15" s="33">
        <v>0</v>
      </c>
      <c r="AA15" s="34">
        <v>0</v>
      </c>
      <c r="AB15" s="15">
        <f>SUM(Tabla2[[#This Row],[INGRESOS DE FUENTE LOCAL       (comprometido)]:[RECURSOS ESTATALES (comprometido)]])</f>
        <v>0</v>
      </c>
      <c r="AC15" s="15">
        <v>0</v>
      </c>
      <c r="AD15" s="15">
        <v>0</v>
      </c>
      <c r="AE15" s="15">
        <v>0</v>
      </c>
      <c r="AF15" s="15">
        <v>0</v>
      </c>
      <c r="AG15" s="15">
        <v>0</v>
      </c>
      <c r="AH15" s="15">
        <f>SUM(Tabla2[[#This Row],[INGRESOS DE FUENTE LOCAL              (devengado)]:[RECURSOS ESTATALES (devengado)]])</f>
        <v>0</v>
      </c>
      <c r="AI15" s="15">
        <v>0</v>
      </c>
      <c r="AJ15" s="15">
        <v>0</v>
      </c>
      <c r="AK15" s="15">
        <v>0</v>
      </c>
      <c r="AL15" s="15">
        <v>0</v>
      </c>
      <c r="AM15" s="15">
        <v>0</v>
      </c>
      <c r="AN15" s="15">
        <f>SUM(Tabla2[[#This Row],[INGRESOS DE FUENTE LOCAL                 (ejercido)]:[RECURSOS ESTATALES (ejercido)]])</f>
        <v>0</v>
      </c>
      <c r="AO15" s="15">
        <v>0</v>
      </c>
      <c r="AP15" s="15">
        <v>0</v>
      </c>
      <c r="AQ15" s="15">
        <v>0</v>
      </c>
      <c r="AR15" s="15">
        <v>0</v>
      </c>
      <c r="AS15" s="15">
        <v>0</v>
      </c>
      <c r="AT15" s="15">
        <f t="shared" si="0"/>
        <v>0</v>
      </c>
      <c r="AU15" s="15">
        <v>0</v>
      </c>
      <c r="AV15" s="15">
        <v>0</v>
      </c>
      <c r="AW15" s="15">
        <v>0</v>
      </c>
      <c r="AX15" s="15">
        <v>0</v>
      </c>
      <c r="AY15" s="15">
        <v>0</v>
      </c>
      <c r="AZ15" s="32"/>
      <c r="BA15" s="15">
        <f>SUM(Tabla3[[#This Row],[INGRESOS DE FUENTE LOCAL                          (por ejercer)]:[RECURSOS ESTATALES        (por ejercer)]])</f>
        <v>0</v>
      </c>
      <c r="BB15" s="15">
        <v>0</v>
      </c>
      <c r="BC15" s="15">
        <v>0</v>
      </c>
      <c r="BD15" s="15">
        <v>0</v>
      </c>
      <c r="BE15" s="15">
        <f>SUM(Tabla2[[#This Row],[RECURSOS FEDERALES CONVENIDOS (comprometido)]]-Tabla3[[#This Row],[RECURSOS FEDERALES CONVENIDOS (pagado)]])</f>
        <v>0</v>
      </c>
      <c r="BF15" s="15">
        <v>0</v>
      </c>
    </row>
    <row r="16" spans="1:58" ht="132" x14ac:dyDescent="0.3">
      <c r="A16" s="49" t="s">
        <v>149</v>
      </c>
      <c r="B16" s="50" t="s">
        <v>78</v>
      </c>
      <c r="C16" s="50" t="s">
        <v>81</v>
      </c>
      <c r="D16" s="50" t="s">
        <v>138</v>
      </c>
      <c r="E16" s="51" t="s">
        <v>84</v>
      </c>
      <c r="F16" s="52" t="s">
        <v>112</v>
      </c>
      <c r="G16" s="50" t="s">
        <v>91</v>
      </c>
      <c r="H16" s="53">
        <v>520</v>
      </c>
      <c r="I16" s="54" t="s">
        <v>85</v>
      </c>
      <c r="J16" s="50">
        <v>61202</v>
      </c>
      <c r="K16" s="56" t="s">
        <v>137</v>
      </c>
      <c r="L16" s="55"/>
      <c r="M16" s="56" t="s">
        <v>106</v>
      </c>
      <c r="N16" s="57" t="s">
        <v>139</v>
      </c>
      <c r="O16" s="15">
        <f>SUM(Tabla2[[#This Row],[INGRESOS DE FUENTE LOCAL                     (aprobado)]:[RECURSOS ESTATALES (aprobado)]])</f>
        <v>945000</v>
      </c>
      <c r="P16" s="15">
        <v>0</v>
      </c>
      <c r="Q16" s="15">
        <v>0</v>
      </c>
      <c r="R16" s="15">
        <v>0</v>
      </c>
      <c r="S16" s="33">
        <v>945000</v>
      </c>
      <c r="T16" s="34">
        <v>0</v>
      </c>
      <c r="U16" s="57" t="s">
        <v>223</v>
      </c>
      <c r="V16" s="15">
        <f>SUM(Tabla2[[#This Row],[INGRESOS DE FUENTE LOCAL            (modificado)]:[RECURSOS ESTATALES (modificado)]])</f>
        <v>0</v>
      </c>
      <c r="W16" s="15">
        <v>0</v>
      </c>
      <c r="X16" s="15">
        <v>0</v>
      </c>
      <c r="Y16" s="15">
        <v>0</v>
      </c>
      <c r="Z16" s="33">
        <v>0</v>
      </c>
      <c r="AA16" s="34">
        <v>0</v>
      </c>
      <c r="AB16" s="15">
        <f>SUM(Tabla2[[#This Row],[INGRESOS DE FUENTE LOCAL       (comprometido)]:[RECURSOS ESTATALES (comprometido)]])</f>
        <v>0</v>
      </c>
      <c r="AC16" s="15">
        <v>0</v>
      </c>
      <c r="AD16" s="15">
        <v>0</v>
      </c>
      <c r="AE16" s="15">
        <v>0</v>
      </c>
      <c r="AF16" s="15">
        <v>0</v>
      </c>
      <c r="AG16" s="15">
        <v>0</v>
      </c>
      <c r="AH16" s="15">
        <f>SUM(Tabla2[[#This Row],[INGRESOS DE FUENTE LOCAL              (devengado)]:[RECURSOS ESTATALES (devengado)]])</f>
        <v>0</v>
      </c>
      <c r="AI16" s="15">
        <v>0</v>
      </c>
      <c r="AJ16" s="15">
        <v>0</v>
      </c>
      <c r="AK16" s="15">
        <v>0</v>
      </c>
      <c r="AL16" s="15">
        <v>0</v>
      </c>
      <c r="AM16" s="15">
        <v>0</v>
      </c>
      <c r="AN16" s="15">
        <f>SUM(Tabla2[[#This Row],[INGRESOS DE FUENTE LOCAL                 (ejercido)]:[RECURSOS ESTATALES (ejercido)]])</f>
        <v>0</v>
      </c>
      <c r="AO16" s="15">
        <v>0</v>
      </c>
      <c r="AP16" s="15">
        <v>0</v>
      </c>
      <c r="AQ16" s="15">
        <v>0</v>
      </c>
      <c r="AR16" s="15">
        <v>0</v>
      </c>
      <c r="AS16" s="15">
        <v>0</v>
      </c>
      <c r="AT16" s="15">
        <f t="shared" si="0"/>
        <v>0</v>
      </c>
      <c r="AU16" s="15">
        <v>0</v>
      </c>
      <c r="AV16" s="15">
        <v>0</v>
      </c>
      <c r="AW16" s="15">
        <v>0</v>
      </c>
      <c r="AX16" s="15">
        <v>0</v>
      </c>
      <c r="AY16" s="15">
        <v>0</v>
      </c>
      <c r="AZ16" s="32"/>
      <c r="BA16" s="15">
        <f>SUM(Tabla3[[#This Row],[INGRESOS DE FUENTE LOCAL                          (por ejercer)]:[RECURSOS ESTATALES        (por ejercer)]])</f>
        <v>0</v>
      </c>
      <c r="BB16" s="15">
        <v>0</v>
      </c>
      <c r="BC16" s="15">
        <v>0</v>
      </c>
      <c r="BD16" s="15">
        <v>0</v>
      </c>
      <c r="BE16" s="15">
        <f>SUM(Tabla2[[#This Row],[RECURSOS FEDERALES CONVENIDOS (comprometido)]]-Tabla3[[#This Row],[RECURSOS FEDERALES CONVENIDOS (pagado)]])</f>
        <v>0</v>
      </c>
      <c r="BF16" s="15">
        <v>0</v>
      </c>
    </row>
    <row r="17" spans="1:60" ht="132" x14ac:dyDescent="0.3">
      <c r="A17" s="49" t="s">
        <v>150</v>
      </c>
      <c r="B17" s="50" t="s">
        <v>78</v>
      </c>
      <c r="C17" s="50" t="s">
        <v>83</v>
      </c>
      <c r="D17" s="50" t="s">
        <v>138</v>
      </c>
      <c r="E17" s="51" t="s">
        <v>84</v>
      </c>
      <c r="F17" s="52" t="s">
        <v>116</v>
      </c>
      <c r="G17" s="50" t="s">
        <v>89</v>
      </c>
      <c r="H17" s="53">
        <v>520</v>
      </c>
      <c r="I17" s="54" t="s">
        <v>85</v>
      </c>
      <c r="J17" s="50">
        <v>61306</v>
      </c>
      <c r="K17" s="56" t="s">
        <v>137</v>
      </c>
      <c r="L17" s="55"/>
      <c r="M17" s="56" t="s">
        <v>106</v>
      </c>
      <c r="N17" s="57" t="s">
        <v>139</v>
      </c>
      <c r="O17" s="15">
        <f>SUM(Tabla2[[#This Row],[INGRESOS DE FUENTE LOCAL                     (aprobado)]:[RECURSOS ESTATALES (aprobado)]])</f>
        <v>782250</v>
      </c>
      <c r="P17" s="15">
        <v>0</v>
      </c>
      <c r="Q17" s="15">
        <v>0</v>
      </c>
      <c r="R17" s="15">
        <v>0</v>
      </c>
      <c r="S17" s="35">
        <v>782250</v>
      </c>
      <c r="T17" s="34">
        <v>0</v>
      </c>
      <c r="U17" s="57" t="s">
        <v>223</v>
      </c>
      <c r="V17" s="15">
        <f>SUM(Tabla2[[#This Row],[INGRESOS DE FUENTE LOCAL            (modificado)]:[RECURSOS ESTATALES (modificado)]])</f>
        <v>0</v>
      </c>
      <c r="W17" s="15">
        <v>0</v>
      </c>
      <c r="X17" s="15">
        <v>0</v>
      </c>
      <c r="Y17" s="15">
        <v>0</v>
      </c>
      <c r="Z17" s="35">
        <v>0</v>
      </c>
      <c r="AA17" s="33">
        <v>0</v>
      </c>
      <c r="AB17" s="15">
        <f>SUM(Tabla2[[#This Row],[INGRESOS DE FUENTE LOCAL       (comprometido)]:[RECURSOS ESTATALES (comprometido)]])</f>
        <v>0</v>
      </c>
      <c r="AC17" s="15">
        <v>0</v>
      </c>
      <c r="AD17" s="15">
        <v>0</v>
      </c>
      <c r="AE17" s="15">
        <v>0</v>
      </c>
      <c r="AF17" s="15">
        <v>0</v>
      </c>
      <c r="AG17" s="15">
        <v>0</v>
      </c>
      <c r="AH17" s="15">
        <f>SUM(Tabla2[[#This Row],[INGRESOS DE FUENTE LOCAL              (devengado)]:[RECURSOS ESTATALES (devengado)]])</f>
        <v>0</v>
      </c>
      <c r="AI17" s="15">
        <v>0</v>
      </c>
      <c r="AJ17" s="15">
        <v>0</v>
      </c>
      <c r="AK17" s="15">
        <v>0</v>
      </c>
      <c r="AL17" s="15">
        <v>0</v>
      </c>
      <c r="AM17" s="15">
        <v>0</v>
      </c>
      <c r="AN17" s="15">
        <f>SUM(Tabla2[[#This Row],[INGRESOS DE FUENTE LOCAL                 (ejercido)]:[RECURSOS ESTATALES (ejercido)]])</f>
        <v>0</v>
      </c>
      <c r="AO17" s="15">
        <v>0</v>
      </c>
      <c r="AP17" s="15">
        <v>0</v>
      </c>
      <c r="AQ17" s="15">
        <v>0</v>
      </c>
      <c r="AR17" s="15">
        <v>0</v>
      </c>
      <c r="AS17" s="15">
        <v>0</v>
      </c>
      <c r="AT17" s="15">
        <f t="shared" si="0"/>
        <v>0</v>
      </c>
      <c r="AU17" s="15">
        <v>0</v>
      </c>
      <c r="AV17" s="15">
        <v>0</v>
      </c>
      <c r="AW17" s="15">
        <v>0</v>
      </c>
      <c r="AX17" s="15">
        <v>0</v>
      </c>
      <c r="AY17" s="15">
        <v>0</v>
      </c>
      <c r="AZ17" s="32"/>
      <c r="BA17" s="15">
        <f>SUM(Tabla3[[#This Row],[INGRESOS DE FUENTE LOCAL                          (por ejercer)]:[RECURSOS ESTATALES        (por ejercer)]])</f>
        <v>0</v>
      </c>
      <c r="BB17" s="15">
        <v>0</v>
      </c>
      <c r="BC17" s="15">
        <v>0</v>
      </c>
      <c r="BD17" s="15">
        <v>0</v>
      </c>
      <c r="BE17" s="15">
        <f>SUM(Tabla2[[#This Row],[RECURSOS FEDERALES CONVENIDOS (comprometido)]]-Tabla3[[#This Row],[RECURSOS FEDERALES CONVENIDOS (pagado)]])</f>
        <v>0</v>
      </c>
      <c r="BF17" s="15">
        <v>0</v>
      </c>
    </row>
    <row r="18" spans="1:60" ht="132" x14ac:dyDescent="0.3">
      <c r="A18" s="49" t="s">
        <v>151</v>
      </c>
      <c r="B18" s="50" t="s">
        <v>78</v>
      </c>
      <c r="C18" s="50" t="s">
        <v>83</v>
      </c>
      <c r="D18" s="50" t="s">
        <v>138</v>
      </c>
      <c r="E18" s="51" t="s">
        <v>84</v>
      </c>
      <c r="F18" s="52" t="s">
        <v>124</v>
      </c>
      <c r="G18" s="50" t="s">
        <v>89</v>
      </c>
      <c r="H18" s="53">
        <v>520</v>
      </c>
      <c r="I18" s="54" t="s">
        <v>85</v>
      </c>
      <c r="J18" s="50">
        <v>61605</v>
      </c>
      <c r="K18" s="56" t="s">
        <v>137</v>
      </c>
      <c r="L18" s="55"/>
      <c r="M18" s="56" t="s">
        <v>106</v>
      </c>
      <c r="N18" s="57" t="s">
        <v>139</v>
      </c>
      <c r="O18" s="15">
        <f>SUM(Tabla2[[#This Row],[INGRESOS DE FUENTE LOCAL                     (aprobado)]:[RECURSOS ESTATALES (aprobado)]])</f>
        <v>1365000</v>
      </c>
      <c r="P18" s="15">
        <v>0</v>
      </c>
      <c r="Q18" s="15">
        <v>0</v>
      </c>
      <c r="R18" s="15">
        <v>0</v>
      </c>
      <c r="S18" s="35">
        <v>1365000</v>
      </c>
      <c r="T18" s="34">
        <v>0</v>
      </c>
      <c r="U18" s="57" t="s">
        <v>223</v>
      </c>
      <c r="V18" s="15">
        <f>SUM(Tabla2[[#This Row],[INGRESOS DE FUENTE LOCAL            (modificado)]:[RECURSOS ESTATALES (modificado)]])</f>
        <v>0</v>
      </c>
      <c r="W18" s="15">
        <v>0</v>
      </c>
      <c r="X18" s="15">
        <v>0</v>
      </c>
      <c r="Y18" s="15">
        <v>0</v>
      </c>
      <c r="Z18" s="35">
        <v>0</v>
      </c>
      <c r="AA18" s="34">
        <v>0</v>
      </c>
      <c r="AB18" s="15">
        <f>SUM(Tabla2[[#This Row],[INGRESOS DE FUENTE LOCAL       (comprometido)]:[RECURSOS ESTATALES (comprometido)]])</f>
        <v>0</v>
      </c>
      <c r="AC18" s="15">
        <v>0</v>
      </c>
      <c r="AD18" s="15">
        <v>0</v>
      </c>
      <c r="AE18" s="15">
        <v>0</v>
      </c>
      <c r="AF18" s="15">
        <v>0</v>
      </c>
      <c r="AG18" s="15">
        <v>0</v>
      </c>
      <c r="AH18" s="15">
        <f>SUM(Tabla2[[#This Row],[INGRESOS DE FUENTE LOCAL              (devengado)]:[RECURSOS ESTATALES (devengado)]])</f>
        <v>0</v>
      </c>
      <c r="AI18" s="15">
        <v>0</v>
      </c>
      <c r="AJ18" s="15">
        <v>0</v>
      </c>
      <c r="AK18" s="15">
        <v>0</v>
      </c>
      <c r="AL18" s="15">
        <v>0</v>
      </c>
      <c r="AM18" s="15">
        <v>0</v>
      </c>
      <c r="AN18" s="15">
        <f>SUM(Tabla2[[#This Row],[INGRESOS DE FUENTE LOCAL                 (ejercido)]:[RECURSOS ESTATALES (ejercido)]])</f>
        <v>0</v>
      </c>
      <c r="AO18" s="15">
        <v>0</v>
      </c>
      <c r="AP18" s="15">
        <v>0</v>
      </c>
      <c r="AQ18" s="15">
        <v>0</v>
      </c>
      <c r="AR18" s="15">
        <v>0</v>
      </c>
      <c r="AS18" s="15">
        <v>0</v>
      </c>
      <c r="AT18" s="15">
        <f t="shared" si="0"/>
        <v>0</v>
      </c>
      <c r="AU18" s="15">
        <v>0</v>
      </c>
      <c r="AV18" s="15">
        <v>0</v>
      </c>
      <c r="AW18" s="15">
        <v>0</v>
      </c>
      <c r="AX18" s="15">
        <v>0</v>
      </c>
      <c r="AY18" s="15">
        <v>0</v>
      </c>
      <c r="AZ18" s="32"/>
      <c r="BA18" s="15">
        <f>SUM(Tabla3[[#This Row],[INGRESOS DE FUENTE LOCAL                          (por ejercer)]:[RECURSOS ESTATALES        (por ejercer)]])</f>
        <v>0</v>
      </c>
      <c r="BB18" s="15">
        <v>0</v>
      </c>
      <c r="BC18" s="15">
        <v>0</v>
      </c>
      <c r="BD18" s="15">
        <v>0</v>
      </c>
      <c r="BE18" s="15">
        <f>SUM(Tabla2[[#This Row],[RECURSOS FEDERALES CONVENIDOS (comprometido)]]-Tabla3[[#This Row],[RECURSOS FEDERALES CONVENIDOS (pagado)]])</f>
        <v>0</v>
      </c>
      <c r="BF18" s="15">
        <v>0</v>
      </c>
    </row>
    <row r="19" spans="1:60" ht="214.5" x14ac:dyDescent="0.3">
      <c r="A19" s="49" t="s">
        <v>152</v>
      </c>
      <c r="B19" s="50" t="s">
        <v>78</v>
      </c>
      <c r="C19" s="50" t="s">
        <v>78</v>
      </c>
      <c r="D19" s="50" t="s">
        <v>138</v>
      </c>
      <c r="E19" s="51" t="s">
        <v>84</v>
      </c>
      <c r="F19" s="52" t="s">
        <v>117</v>
      </c>
      <c r="G19" s="50" t="s">
        <v>101</v>
      </c>
      <c r="H19" s="59" t="s">
        <v>104</v>
      </c>
      <c r="I19" s="60" t="s">
        <v>105</v>
      </c>
      <c r="J19" s="50">
        <v>61404</v>
      </c>
      <c r="K19" s="56" t="s">
        <v>137</v>
      </c>
      <c r="L19" s="55"/>
      <c r="M19" s="56" t="s">
        <v>106</v>
      </c>
      <c r="N19" s="57" t="s">
        <v>139</v>
      </c>
      <c r="O19" s="15">
        <f>SUM(Tabla2[[#This Row],[INGRESOS DE FUENTE LOCAL                     (aprobado)]:[RECURSOS ESTATALES (aprobado)]])</f>
        <v>1512154.18</v>
      </c>
      <c r="P19" s="15">
        <v>0</v>
      </c>
      <c r="Q19" s="15">
        <v>0</v>
      </c>
      <c r="R19" s="15">
        <v>0</v>
      </c>
      <c r="S19" s="35">
        <v>0</v>
      </c>
      <c r="T19" s="35">
        <v>1512154.18</v>
      </c>
      <c r="U19" s="57" t="s">
        <v>165</v>
      </c>
      <c r="V19" s="15">
        <f>SUM(Tabla2[[#This Row],[INGRESOS DE FUENTE LOCAL            (modificado)]:[RECURSOS ESTATALES (modificado)]])</f>
        <v>0</v>
      </c>
      <c r="W19" s="15">
        <v>0</v>
      </c>
      <c r="X19" s="15">
        <v>0</v>
      </c>
      <c r="Y19" s="15">
        <v>0</v>
      </c>
      <c r="Z19" s="35">
        <v>0</v>
      </c>
      <c r="AA19" s="34">
        <v>0</v>
      </c>
      <c r="AB19" s="15">
        <f>SUM(Tabla2[[#This Row],[INGRESOS DE FUENTE LOCAL       (comprometido)]:[RECURSOS ESTATALES (comprometido)]])</f>
        <v>0</v>
      </c>
      <c r="AC19" s="15">
        <v>0</v>
      </c>
      <c r="AD19" s="15">
        <v>0</v>
      </c>
      <c r="AE19" s="15">
        <v>0</v>
      </c>
      <c r="AF19" s="15">
        <v>0</v>
      </c>
      <c r="AG19" s="15">
        <v>0</v>
      </c>
      <c r="AH19" s="15">
        <f>SUM(Tabla2[[#This Row],[INGRESOS DE FUENTE LOCAL              (devengado)]:[RECURSOS ESTATALES (devengado)]])</f>
        <v>0</v>
      </c>
      <c r="AI19" s="15">
        <v>0</v>
      </c>
      <c r="AJ19" s="15">
        <v>0</v>
      </c>
      <c r="AK19" s="15">
        <v>0</v>
      </c>
      <c r="AL19" s="15">
        <v>0</v>
      </c>
      <c r="AM19" s="15">
        <v>0</v>
      </c>
      <c r="AN19" s="15">
        <f>SUM(Tabla2[[#This Row],[INGRESOS DE FUENTE LOCAL                 (ejercido)]:[RECURSOS ESTATALES (ejercido)]])</f>
        <v>0</v>
      </c>
      <c r="AO19" s="15">
        <v>0</v>
      </c>
      <c r="AP19" s="15">
        <v>0</v>
      </c>
      <c r="AQ19" s="15">
        <v>0</v>
      </c>
      <c r="AR19" s="15">
        <v>0</v>
      </c>
      <c r="AS19" s="15">
        <v>0</v>
      </c>
      <c r="AT19" s="15">
        <f t="shared" si="0"/>
        <v>0</v>
      </c>
      <c r="AU19" s="15">
        <v>0</v>
      </c>
      <c r="AV19" s="15">
        <v>0</v>
      </c>
      <c r="AW19" s="15">
        <v>0</v>
      </c>
      <c r="AX19" s="15">
        <v>0</v>
      </c>
      <c r="AY19" s="15">
        <v>0</v>
      </c>
      <c r="AZ19" s="32"/>
      <c r="BA19" s="15">
        <f>SUM(Tabla3[[#This Row],[INGRESOS DE FUENTE LOCAL                          (por ejercer)]:[RECURSOS ESTATALES        (por ejercer)]])</f>
        <v>0</v>
      </c>
      <c r="BB19" s="15">
        <v>0</v>
      </c>
      <c r="BC19" s="15">
        <v>0</v>
      </c>
      <c r="BD19" s="15">
        <v>0</v>
      </c>
      <c r="BE19" s="15">
        <f>SUM(Tabla2[[#This Row],[RECURSOS FEDERALES CONVENIDOS (comprometido)]]-Tabla3[[#This Row],[RECURSOS FEDERALES CONVENIDOS (pagado)]])</f>
        <v>0</v>
      </c>
      <c r="BF19" s="15">
        <v>0</v>
      </c>
    </row>
    <row r="20" spans="1:60" ht="214.5" x14ac:dyDescent="0.3">
      <c r="A20" s="49" t="s">
        <v>166</v>
      </c>
      <c r="B20" s="50" t="s">
        <v>78</v>
      </c>
      <c r="C20" s="50" t="s">
        <v>108</v>
      </c>
      <c r="D20" s="50" t="s">
        <v>138</v>
      </c>
      <c r="E20" s="51" t="s">
        <v>84</v>
      </c>
      <c r="F20" s="52" t="s">
        <v>118</v>
      </c>
      <c r="G20" s="50" t="s">
        <v>109</v>
      </c>
      <c r="H20" s="59" t="s">
        <v>104</v>
      </c>
      <c r="I20" s="60" t="s">
        <v>105</v>
      </c>
      <c r="J20" s="50">
        <v>61605</v>
      </c>
      <c r="K20" s="56" t="s">
        <v>137</v>
      </c>
      <c r="L20" s="55"/>
      <c r="M20" s="56" t="s">
        <v>106</v>
      </c>
      <c r="N20" s="57" t="s">
        <v>139</v>
      </c>
      <c r="O20" s="15">
        <f>SUM(Tabla2[[#This Row],[INGRESOS DE FUENTE LOCAL                     (aprobado)]:[RECURSOS ESTATALES (aprobado)]])</f>
        <v>2443205.8199999998</v>
      </c>
      <c r="P20" s="15">
        <v>0</v>
      </c>
      <c r="Q20" s="15">
        <v>0</v>
      </c>
      <c r="R20" s="15">
        <v>0</v>
      </c>
      <c r="S20" s="35">
        <v>0</v>
      </c>
      <c r="T20" s="35">
        <v>2443205.8199999998</v>
      </c>
      <c r="U20" s="57" t="s">
        <v>165</v>
      </c>
      <c r="V20" s="15">
        <f>SUM(Tabla2[[#This Row],[INGRESOS DE FUENTE LOCAL            (modificado)]:[RECURSOS ESTATALES (modificado)]])</f>
        <v>0</v>
      </c>
      <c r="W20" s="15">
        <v>0</v>
      </c>
      <c r="X20" s="15">
        <v>0</v>
      </c>
      <c r="Y20" s="15">
        <v>0</v>
      </c>
      <c r="Z20" s="35">
        <v>0</v>
      </c>
      <c r="AA20" s="33">
        <v>0</v>
      </c>
      <c r="AB20" s="15">
        <f>SUM(Tabla2[[#This Row],[INGRESOS DE FUENTE LOCAL       (comprometido)]:[RECURSOS ESTATALES (comprometido)]])</f>
        <v>0</v>
      </c>
      <c r="AC20" s="15">
        <v>0</v>
      </c>
      <c r="AD20" s="15">
        <v>0</v>
      </c>
      <c r="AE20" s="15">
        <v>0</v>
      </c>
      <c r="AF20" s="15">
        <v>0</v>
      </c>
      <c r="AG20" s="15">
        <v>0</v>
      </c>
      <c r="AH20" s="15">
        <f>SUM(Tabla2[[#This Row],[INGRESOS DE FUENTE LOCAL              (devengado)]:[RECURSOS ESTATALES (devengado)]])</f>
        <v>0</v>
      </c>
      <c r="AI20" s="15">
        <v>0</v>
      </c>
      <c r="AJ20" s="15">
        <v>0</v>
      </c>
      <c r="AK20" s="15">
        <v>0</v>
      </c>
      <c r="AL20" s="15">
        <v>0</v>
      </c>
      <c r="AM20" s="15">
        <v>0</v>
      </c>
      <c r="AN20" s="15">
        <f>SUM(Tabla2[[#This Row],[INGRESOS DE FUENTE LOCAL                 (ejercido)]:[RECURSOS ESTATALES (ejercido)]])</f>
        <v>0</v>
      </c>
      <c r="AO20" s="15">
        <v>0</v>
      </c>
      <c r="AP20" s="15">
        <v>0</v>
      </c>
      <c r="AQ20" s="15">
        <v>0</v>
      </c>
      <c r="AR20" s="15">
        <v>0</v>
      </c>
      <c r="AS20" s="15">
        <v>0</v>
      </c>
      <c r="AT20" s="15">
        <f t="shared" si="0"/>
        <v>0</v>
      </c>
      <c r="AU20" s="15">
        <v>0</v>
      </c>
      <c r="AV20" s="15">
        <v>0</v>
      </c>
      <c r="AW20" s="15">
        <v>0</v>
      </c>
      <c r="AX20" s="15">
        <v>0</v>
      </c>
      <c r="AY20" s="15">
        <v>0</v>
      </c>
      <c r="AZ20" s="32"/>
      <c r="BA20" s="15">
        <f>SUM(Tabla3[[#This Row],[INGRESOS DE FUENTE LOCAL                          (por ejercer)]:[RECURSOS ESTATALES        (por ejercer)]])</f>
        <v>0</v>
      </c>
      <c r="BB20" s="15">
        <v>0</v>
      </c>
      <c r="BC20" s="15">
        <v>0</v>
      </c>
      <c r="BD20" s="15">
        <v>0</v>
      </c>
      <c r="BE20" s="15">
        <f>SUM(Tabla2[[#This Row],[RECURSOS FEDERALES CONVENIDOS (comprometido)]]-Tabla3[[#This Row],[RECURSOS FEDERALES CONVENIDOS (pagado)]])</f>
        <v>0</v>
      </c>
      <c r="BF20" s="15">
        <v>0</v>
      </c>
    </row>
    <row r="21" spans="1:60" ht="132" x14ac:dyDescent="0.3">
      <c r="A21" s="49" t="s">
        <v>153</v>
      </c>
      <c r="B21" s="50" t="s">
        <v>78</v>
      </c>
      <c r="C21" s="50" t="s">
        <v>78</v>
      </c>
      <c r="D21" s="50" t="s">
        <v>136</v>
      </c>
      <c r="E21" s="51" t="s">
        <v>84</v>
      </c>
      <c r="F21" s="52" t="s">
        <v>111</v>
      </c>
      <c r="G21" s="50" t="s">
        <v>93</v>
      </c>
      <c r="H21" s="53">
        <v>520</v>
      </c>
      <c r="I21" s="54" t="s">
        <v>85</v>
      </c>
      <c r="J21" s="50">
        <v>61704</v>
      </c>
      <c r="K21" s="56" t="s">
        <v>137</v>
      </c>
      <c r="L21" s="55"/>
      <c r="M21" s="56" t="s">
        <v>106</v>
      </c>
      <c r="N21" s="57" t="s">
        <v>139</v>
      </c>
      <c r="O21" s="15">
        <f>SUM(Tabla2[[#This Row],[INGRESOS DE FUENTE LOCAL                     (aprobado)]:[RECURSOS ESTATALES (aprobado)]])</f>
        <v>990618.5</v>
      </c>
      <c r="P21" s="15">
        <v>0</v>
      </c>
      <c r="Q21" s="15">
        <v>0</v>
      </c>
      <c r="R21" s="15">
        <v>0</v>
      </c>
      <c r="S21" s="34">
        <v>990618.5</v>
      </c>
      <c r="T21" s="34">
        <v>0</v>
      </c>
      <c r="U21" s="58" t="s">
        <v>223</v>
      </c>
      <c r="V21" s="15">
        <f>SUM(Tabla2[[#This Row],[INGRESOS DE FUENTE LOCAL            (modificado)]:[RECURSOS ESTATALES (modificado)]])</f>
        <v>0</v>
      </c>
      <c r="W21" s="15">
        <v>0</v>
      </c>
      <c r="X21" s="15">
        <v>0</v>
      </c>
      <c r="Y21" s="15">
        <v>0</v>
      </c>
      <c r="Z21" s="34">
        <v>0</v>
      </c>
      <c r="AA21" s="33">
        <v>0</v>
      </c>
      <c r="AB21" s="15">
        <f>SUM(Tabla2[[#This Row],[INGRESOS DE FUENTE LOCAL       (comprometido)]:[RECURSOS ESTATALES (comprometido)]])</f>
        <v>0</v>
      </c>
      <c r="AC21" s="15">
        <v>0</v>
      </c>
      <c r="AD21" s="15">
        <v>0</v>
      </c>
      <c r="AE21" s="15">
        <v>0</v>
      </c>
      <c r="AF21" s="15">
        <v>0</v>
      </c>
      <c r="AG21" s="15">
        <v>0</v>
      </c>
      <c r="AH21" s="15">
        <f>SUM(Tabla2[[#This Row],[INGRESOS DE FUENTE LOCAL              (devengado)]:[RECURSOS ESTATALES (devengado)]])</f>
        <v>0</v>
      </c>
      <c r="AI21" s="15">
        <v>0</v>
      </c>
      <c r="AJ21" s="15">
        <v>0</v>
      </c>
      <c r="AK21" s="15">
        <v>0</v>
      </c>
      <c r="AL21" s="15">
        <v>0</v>
      </c>
      <c r="AM21" s="15">
        <v>0</v>
      </c>
      <c r="AN21" s="15">
        <f>SUM(Tabla2[[#This Row],[INGRESOS DE FUENTE LOCAL                 (ejercido)]:[RECURSOS ESTATALES (ejercido)]])</f>
        <v>0</v>
      </c>
      <c r="AO21" s="15">
        <v>0</v>
      </c>
      <c r="AP21" s="15">
        <v>0</v>
      </c>
      <c r="AQ21" s="15">
        <v>0</v>
      </c>
      <c r="AR21" s="15">
        <v>0</v>
      </c>
      <c r="AS21" s="15">
        <v>0</v>
      </c>
      <c r="AT21" s="15">
        <f t="shared" si="0"/>
        <v>0</v>
      </c>
      <c r="AU21" s="15">
        <v>0</v>
      </c>
      <c r="AV21" s="15">
        <v>0</v>
      </c>
      <c r="AW21" s="15">
        <v>0</v>
      </c>
      <c r="AX21" s="15">
        <v>0</v>
      </c>
      <c r="AY21" s="15">
        <v>0</v>
      </c>
      <c r="AZ21" s="32"/>
      <c r="BA21" s="15">
        <f>SUM(Tabla3[[#This Row],[INGRESOS DE FUENTE LOCAL                          (por ejercer)]:[RECURSOS ESTATALES        (por ejercer)]])</f>
        <v>0</v>
      </c>
      <c r="BB21" s="15">
        <v>0</v>
      </c>
      <c r="BC21" s="15">
        <v>0</v>
      </c>
      <c r="BD21" s="15">
        <v>0</v>
      </c>
      <c r="BE21" s="15">
        <f>SUM(Tabla2[[#This Row],[RECURSOS FEDERALES CONVENIDOS (comprometido)]]-Tabla3[[#This Row],[RECURSOS FEDERALES CONVENIDOS (pagado)]])</f>
        <v>0</v>
      </c>
      <c r="BF21" s="15">
        <v>0</v>
      </c>
    </row>
    <row r="22" spans="1:60" ht="132" x14ac:dyDescent="0.3">
      <c r="A22" s="49" t="s">
        <v>154</v>
      </c>
      <c r="B22" s="50" t="s">
        <v>78</v>
      </c>
      <c r="C22" s="50" t="s">
        <v>81</v>
      </c>
      <c r="D22" s="50" t="s">
        <v>138</v>
      </c>
      <c r="E22" s="51" t="s">
        <v>84</v>
      </c>
      <c r="F22" s="52" t="s">
        <v>225</v>
      </c>
      <c r="G22" s="50" t="s">
        <v>132</v>
      </c>
      <c r="H22" s="53">
        <v>520</v>
      </c>
      <c r="I22" s="54" t="s">
        <v>85</v>
      </c>
      <c r="J22" s="50">
        <v>61305</v>
      </c>
      <c r="K22" s="56" t="s">
        <v>137</v>
      </c>
      <c r="L22" s="55"/>
      <c r="M22" s="56" t="s">
        <v>106</v>
      </c>
      <c r="N22" s="57" t="s">
        <v>139</v>
      </c>
      <c r="O22" s="15">
        <f>SUM(Tabla2[[#This Row],[INGRESOS DE FUENTE LOCAL                     (aprobado)]:[RECURSOS ESTATALES (aprobado)]])</f>
        <v>1511368.95</v>
      </c>
      <c r="P22" s="15">
        <v>0</v>
      </c>
      <c r="Q22" s="15">
        <v>0</v>
      </c>
      <c r="R22" s="15">
        <v>0</v>
      </c>
      <c r="S22" s="33">
        <v>1511368.95</v>
      </c>
      <c r="T22" s="34">
        <v>0</v>
      </c>
      <c r="U22" s="58" t="s">
        <v>224</v>
      </c>
      <c r="V22" s="15">
        <f>SUM(Tabla2[[#This Row],[INGRESOS DE FUENTE LOCAL            (modificado)]:[RECURSOS ESTATALES (modificado)]])</f>
        <v>1250000</v>
      </c>
      <c r="W22" s="15">
        <v>0</v>
      </c>
      <c r="X22" s="15">
        <v>0</v>
      </c>
      <c r="Y22" s="15">
        <v>0</v>
      </c>
      <c r="Z22" s="33">
        <v>1250000</v>
      </c>
      <c r="AA22" s="34">
        <v>0</v>
      </c>
      <c r="AB22" s="15">
        <f>SUM(Tabla2[[#This Row],[INGRESOS DE FUENTE LOCAL       (comprometido)]:[RECURSOS ESTATALES (comprometido)]])</f>
        <v>0</v>
      </c>
      <c r="AC22" s="15">
        <v>0</v>
      </c>
      <c r="AD22" s="15">
        <v>0</v>
      </c>
      <c r="AE22" s="15">
        <v>0</v>
      </c>
      <c r="AF22" s="15">
        <v>0</v>
      </c>
      <c r="AG22" s="15">
        <v>0</v>
      </c>
      <c r="AH22" s="15">
        <f>SUM(Tabla2[[#This Row],[INGRESOS DE FUENTE LOCAL              (devengado)]:[RECURSOS ESTATALES (devengado)]])</f>
        <v>0</v>
      </c>
      <c r="AI22" s="15">
        <v>0</v>
      </c>
      <c r="AJ22" s="15">
        <v>0</v>
      </c>
      <c r="AK22" s="15">
        <v>0</v>
      </c>
      <c r="AL22" s="15">
        <v>0</v>
      </c>
      <c r="AM22" s="15">
        <v>0</v>
      </c>
      <c r="AN22" s="15">
        <f>SUM(Tabla2[[#This Row],[INGRESOS DE FUENTE LOCAL                 (ejercido)]:[RECURSOS ESTATALES (ejercido)]])</f>
        <v>0</v>
      </c>
      <c r="AO22" s="15">
        <v>0</v>
      </c>
      <c r="AP22" s="15">
        <v>0</v>
      </c>
      <c r="AQ22" s="15">
        <v>0</v>
      </c>
      <c r="AR22" s="15">
        <v>0</v>
      </c>
      <c r="AS22" s="15">
        <v>0</v>
      </c>
      <c r="AT22" s="15">
        <f t="shared" si="0"/>
        <v>0</v>
      </c>
      <c r="AU22" s="15">
        <v>0</v>
      </c>
      <c r="AV22" s="15">
        <v>0</v>
      </c>
      <c r="AW22" s="15">
        <v>0</v>
      </c>
      <c r="AX22" s="15">
        <v>0</v>
      </c>
      <c r="AY22" s="15">
        <v>0</v>
      </c>
      <c r="AZ22" s="32"/>
      <c r="BA22" s="15">
        <f>SUM(Tabla3[[#This Row],[INGRESOS DE FUENTE LOCAL                          (por ejercer)]:[RECURSOS ESTATALES        (por ejercer)]])</f>
        <v>0</v>
      </c>
      <c r="BB22" s="15">
        <v>0</v>
      </c>
      <c r="BC22" s="15">
        <v>0</v>
      </c>
      <c r="BD22" s="15">
        <v>0</v>
      </c>
      <c r="BE22" s="15">
        <f>SUM(Tabla2[[#This Row],[RECURSOS FEDERALES CONVENIDOS (comprometido)]]-Tabla3[[#This Row],[RECURSOS FEDERALES CONVENIDOS (pagado)]])</f>
        <v>0</v>
      </c>
      <c r="BF22" s="15">
        <v>0</v>
      </c>
      <c r="BG22" s="9"/>
      <c r="BH22" s="9"/>
    </row>
    <row r="23" spans="1:60" ht="132" x14ac:dyDescent="0.3">
      <c r="A23" s="49" t="s">
        <v>155</v>
      </c>
      <c r="B23" s="55" t="s">
        <v>119</v>
      </c>
      <c r="C23" s="50" t="s">
        <v>108</v>
      </c>
      <c r="D23" s="50" t="s">
        <v>138</v>
      </c>
      <c r="E23" s="51" t="s">
        <v>84</v>
      </c>
      <c r="F23" s="52" t="s">
        <v>125</v>
      </c>
      <c r="G23" s="50" t="s">
        <v>133</v>
      </c>
      <c r="H23" s="53">
        <v>520</v>
      </c>
      <c r="I23" s="54" t="s">
        <v>85</v>
      </c>
      <c r="J23" s="50">
        <v>61605</v>
      </c>
      <c r="K23" s="56" t="s">
        <v>137</v>
      </c>
      <c r="L23" s="55"/>
      <c r="M23" s="56" t="s">
        <v>106</v>
      </c>
      <c r="N23" s="57" t="s">
        <v>139</v>
      </c>
      <c r="O23" s="15">
        <f>SUM(Tabla2[[#This Row],[INGRESOS DE FUENTE LOCAL                     (aprobado)]:[RECURSOS ESTATALES (aprobado)]])</f>
        <v>1365000</v>
      </c>
      <c r="P23" s="15">
        <v>0</v>
      </c>
      <c r="Q23" s="15">
        <v>0</v>
      </c>
      <c r="R23" s="15">
        <v>0</v>
      </c>
      <c r="S23" s="33">
        <v>1365000</v>
      </c>
      <c r="T23" s="34">
        <v>0</v>
      </c>
      <c r="U23" s="58" t="s">
        <v>223</v>
      </c>
      <c r="V23" s="15">
        <f>SUM(Tabla2[[#This Row],[INGRESOS DE FUENTE LOCAL            (modificado)]:[RECURSOS ESTATALES (modificado)]])</f>
        <v>0</v>
      </c>
      <c r="W23" s="15">
        <v>0</v>
      </c>
      <c r="X23" s="15">
        <v>0</v>
      </c>
      <c r="Y23" s="15">
        <v>0</v>
      </c>
      <c r="Z23" s="33">
        <v>0</v>
      </c>
      <c r="AA23" s="34">
        <v>0</v>
      </c>
      <c r="AB23" s="15">
        <f>SUM(Tabla2[[#This Row],[INGRESOS DE FUENTE LOCAL       (comprometido)]:[RECURSOS ESTATALES (comprometido)]])</f>
        <v>0</v>
      </c>
      <c r="AC23" s="15">
        <v>0</v>
      </c>
      <c r="AD23" s="15">
        <v>0</v>
      </c>
      <c r="AE23" s="15">
        <v>0</v>
      </c>
      <c r="AF23" s="15">
        <v>0</v>
      </c>
      <c r="AG23" s="15">
        <v>0</v>
      </c>
      <c r="AH23" s="15">
        <f>SUM(Tabla2[[#This Row],[INGRESOS DE FUENTE LOCAL              (devengado)]:[RECURSOS ESTATALES (devengado)]])</f>
        <v>0</v>
      </c>
      <c r="AI23" s="15">
        <v>0</v>
      </c>
      <c r="AJ23" s="15">
        <v>0</v>
      </c>
      <c r="AK23" s="15">
        <v>0</v>
      </c>
      <c r="AL23" s="15">
        <v>0</v>
      </c>
      <c r="AM23" s="15">
        <v>0</v>
      </c>
      <c r="AN23" s="15">
        <f>SUM(Tabla2[[#This Row],[INGRESOS DE FUENTE LOCAL                 (ejercido)]:[RECURSOS ESTATALES (ejercido)]])</f>
        <v>0</v>
      </c>
      <c r="AO23" s="15">
        <v>0</v>
      </c>
      <c r="AP23" s="15">
        <v>0</v>
      </c>
      <c r="AQ23" s="15">
        <v>0</v>
      </c>
      <c r="AR23" s="15">
        <v>0</v>
      </c>
      <c r="AS23" s="15">
        <v>0</v>
      </c>
      <c r="AT23" s="15">
        <f t="shared" si="0"/>
        <v>0</v>
      </c>
      <c r="AU23" s="15">
        <v>0</v>
      </c>
      <c r="AV23" s="15">
        <v>0</v>
      </c>
      <c r="AW23" s="15">
        <v>0</v>
      </c>
      <c r="AX23" s="15">
        <v>0</v>
      </c>
      <c r="AY23" s="15">
        <v>0</v>
      </c>
      <c r="AZ23" s="32"/>
      <c r="BA23" s="15">
        <f>SUM(Tabla3[[#This Row],[INGRESOS DE FUENTE LOCAL                          (por ejercer)]:[RECURSOS ESTATALES        (por ejercer)]])</f>
        <v>0</v>
      </c>
      <c r="BB23" s="15">
        <v>0</v>
      </c>
      <c r="BC23" s="15">
        <v>0</v>
      </c>
      <c r="BD23" s="15">
        <v>0</v>
      </c>
      <c r="BE23" s="15">
        <f>SUM(Tabla2[[#This Row],[RECURSOS FEDERALES CONVENIDOS (comprometido)]]-Tabla3[[#This Row],[RECURSOS FEDERALES CONVENIDOS (pagado)]])</f>
        <v>0</v>
      </c>
      <c r="BF23" s="15">
        <v>0</v>
      </c>
    </row>
    <row r="24" spans="1:60" ht="99" x14ac:dyDescent="0.3">
      <c r="A24" s="49" t="s">
        <v>156</v>
      </c>
      <c r="B24" s="50" t="s">
        <v>78</v>
      </c>
      <c r="C24" s="50" t="s">
        <v>120</v>
      </c>
      <c r="D24" s="50" t="s">
        <v>138</v>
      </c>
      <c r="E24" s="51" t="s">
        <v>84</v>
      </c>
      <c r="F24" s="52" t="s">
        <v>126</v>
      </c>
      <c r="G24" s="50" t="s">
        <v>93</v>
      </c>
      <c r="H24" s="53">
        <v>520</v>
      </c>
      <c r="I24" s="54" t="s">
        <v>85</v>
      </c>
      <c r="J24" s="50">
        <v>61204</v>
      </c>
      <c r="K24" s="56" t="s">
        <v>137</v>
      </c>
      <c r="L24" s="55" t="s">
        <v>227</v>
      </c>
      <c r="M24" s="56" t="s">
        <v>106</v>
      </c>
      <c r="N24" s="57" t="s">
        <v>139</v>
      </c>
      <c r="O24" s="15">
        <f>SUM(Tabla2[[#This Row],[INGRESOS DE FUENTE LOCAL                     (aprobado)]:[RECURSOS ESTATALES (aprobado)]])</f>
        <v>1134000</v>
      </c>
      <c r="P24" s="15">
        <v>0</v>
      </c>
      <c r="Q24" s="15">
        <v>0</v>
      </c>
      <c r="R24" s="15">
        <v>0</v>
      </c>
      <c r="S24" s="33">
        <v>1134000</v>
      </c>
      <c r="T24" s="34">
        <v>0</v>
      </c>
      <c r="U24" s="58"/>
      <c r="V24" s="15">
        <f>SUM(Tabla2[[#This Row],[INGRESOS DE FUENTE LOCAL            (modificado)]:[RECURSOS ESTATALES (modificado)]])</f>
        <v>1134000</v>
      </c>
      <c r="W24" s="15">
        <v>0</v>
      </c>
      <c r="X24" s="15">
        <v>0</v>
      </c>
      <c r="Y24" s="15">
        <v>0</v>
      </c>
      <c r="Z24" s="33">
        <f>1080000*1.05</f>
        <v>1134000</v>
      </c>
      <c r="AA24" s="33">
        <v>0</v>
      </c>
      <c r="AB24" s="15">
        <f>SUM(Tabla2[[#This Row],[INGRESOS DE FUENTE LOCAL       (comprometido)]:[RECURSOS ESTATALES (comprometido)]])</f>
        <v>1134000</v>
      </c>
      <c r="AC24" s="15">
        <v>0</v>
      </c>
      <c r="AD24" s="15">
        <v>0</v>
      </c>
      <c r="AE24" s="15">
        <v>0</v>
      </c>
      <c r="AF24" s="15">
        <v>1134000</v>
      </c>
      <c r="AG24" s="15">
        <v>0</v>
      </c>
      <c r="AH24" s="15">
        <f>SUM(Tabla2[[#This Row],[INGRESOS DE FUENTE LOCAL              (devengado)]:[RECURSOS ESTATALES (devengado)]])</f>
        <v>783347.9</v>
      </c>
      <c r="AI24" s="15">
        <v>0</v>
      </c>
      <c r="AJ24" s="15">
        <v>0</v>
      </c>
      <c r="AK24" s="15">
        <v>0</v>
      </c>
      <c r="AL24" s="15">
        <v>783347.9</v>
      </c>
      <c r="AM24" s="15">
        <v>0</v>
      </c>
      <c r="AN24" s="15">
        <f>SUM(Tabla2[[#This Row],[INGRESOS DE FUENTE LOCAL                 (ejercido)]:[RECURSOS ESTATALES (ejercido)]])</f>
        <v>783347.9</v>
      </c>
      <c r="AO24" s="15">
        <v>0</v>
      </c>
      <c r="AP24" s="15">
        <v>0</v>
      </c>
      <c r="AQ24" s="15">
        <v>0</v>
      </c>
      <c r="AR24" s="15">
        <v>783347.9</v>
      </c>
      <c r="AS24" s="15">
        <v>0</v>
      </c>
      <c r="AT24" s="15">
        <f t="shared" si="0"/>
        <v>340200</v>
      </c>
      <c r="AU24" s="15">
        <v>0</v>
      </c>
      <c r="AV24" s="15">
        <v>0</v>
      </c>
      <c r="AW24" s="15">
        <v>0</v>
      </c>
      <c r="AX24" s="15">
        <v>340200</v>
      </c>
      <c r="AY24" s="15">
        <v>0</v>
      </c>
      <c r="AZ24" s="32"/>
      <c r="BA24" s="15">
        <f>SUM(Tabla3[[#This Row],[INGRESOS DE FUENTE LOCAL                          (por ejercer)]:[RECURSOS ESTATALES        (por ejercer)]])</f>
        <v>793800</v>
      </c>
      <c r="BB24" s="15">
        <v>0</v>
      </c>
      <c r="BC24" s="15">
        <v>0</v>
      </c>
      <c r="BD24" s="15">
        <v>0</v>
      </c>
      <c r="BE24" s="15">
        <f>SUM(Tabla2[[#This Row],[RECURSOS FEDERALES CONVENIDOS (comprometido)]]-Tabla3[[#This Row],[RECURSOS FEDERALES CONVENIDOS (pagado)]])</f>
        <v>793800</v>
      </c>
      <c r="BF24" s="15">
        <v>0</v>
      </c>
    </row>
    <row r="25" spans="1:60" ht="165" x14ac:dyDescent="0.3">
      <c r="A25" s="49" t="s">
        <v>157</v>
      </c>
      <c r="B25" s="50" t="s">
        <v>78</v>
      </c>
      <c r="C25" s="50" t="s">
        <v>78</v>
      </c>
      <c r="D25" s="50" t="s">
        <v>138</v>
      </c>
      <c r="E25" s="51" t="s">
        <v>84</v>
      </c>
      <c r="F25" s="52" t="s">
        <v>127</v>
      </c>
      <c r="G25" s="50" t="s">
        <v>109</v>
      </c>
      <c r="H25" s="53">
        <v>520</v>
      </c>
      <c r="I25" s="54" t="s">
        <v>85</v>
      </c>
      <c r="J25" s="50">
        <v>61605</v>
      </c>
      <c r="K25" s="56" t="s">
        <v>137</v>
      </c>
      <c r="L25" s="55"/>
      <c r="M25" s="56" t="s">
        <v>106</v>
      </c>
      <c r="N25" s="57" t="s">
        <v>139</v>
      </c>
      <c r="O25" s="15">
        <f>SUM(Tabla2[[#This Row],[INGRESOS DE FUENTE LOCAL                     (aprobado)]:[RECURSOS ESTATALES (aprobado)]])</f>
        <v>1386000</v>
      </c>
      <c r="P25" s="15">
        <v>0</v>
      </c>
      <c r="Q25" s="15">
        <v>0</v>
      </c>
      <c r="R25" s="15">
        <v>0</v>
      </c>
      <c r="S25" s="33">
        <v>1386000</v>
      </c>
      <c r="T25" s="34">
        <v>0</v>
      </c>
      <c r="U25" s="58" t="s">
        <v>223</v>
      </c>
      <c r="V25" s="15">
        <f>SUM(Tabla2[[#This Row],[INGRESOS DE FUENTE LOCAL            (modificado)]:[RECURSOS ESTATALES (modificado)]])</f>
        <v>1386000</v>
      </c>
      <c r="W25" s="15">
        <v>0</v>
      </c>
      <c r="X25" s="15">
        <v>0</v>
      </c>
      <c r="Y25" s="15">
        <v>0</v>
      </c>
      <c r="Z25" s="33">
        <f>1320000*1.05</f>
        <v>1386000</v>
      </c>
      <c r="AA25" s="33">
        <v>0</v>
      </c>
      <c r="AB25" s="15">
        <f>SUM(Tabla2[[#This Row],[INGRESOS DE FUENTE LOCAL       (comprometido)]:[RECURSOS ESTATALES (comprometido)]])</f>
        <v>0</v>
      </c>
      <c r="AC25" s="15">
        <v>0</v>
      </c>
      <c r="AD25" s="15">
        <v>0</v>
      </c>
      <c r="AE25" s="15">
        <v>0</v>
      </c>
      <c r="AF25" s="15">
        <v>0</v>
      </c>
      <c r="AG25" s="15">
        <v>0</v>
      </c>
      <c r="AH25" s="15">
        <f>SUM(Tabla2[[#This Row],[INGRESOS DE FUENTE LOCAL              (devengado)]:[RECURSOS ESTATALES (devengado)]])</f>
        <v>0</v>
      </c>
      <c r="AI25" s="15">
        <v>0</v>
      </c>
      <c r="AJ25" s="15">
        <v>0</v>
      </c>
      <c r="AK25" s="15">
        <v>0</v>
      </c>
      <c r="AL25" s="15">
        <v>0</v>
      </c>
      <c r="AM25" s="15">
        <v>0</v>
      </c>
      <c r="AN25" s="15">
        <f>SUM(Tabla2[[#This Row],[INGRESOS DE FUENTE LOCAL                 (ejercido)]:[RECURSOS ESTATALES (ejercido)]])</f>
        <v>0</v>
      </c>
      <c r="AO25" s="15">
        <v>0</v>
      </c>
      <c r="AP25" s="15">
        <v>0</v>
      </c>
      <c r="AQ25" s="15">
        <v>0</v>
      </c>
      <c r="AR25" s="15">
        <v>0</v>
      </c>
      <c r="AS25" s="15">
        <v>0</v>
      </c>
      <c r="AT25" s="15">
        <f t="shared" si="0"/>
        <v>0</v>
      </c>
      <c r="AU25" s="15">
        <v>0</v>
      </c>
      <c r="AV25" s="15">
        <v>0</v>
      </c>
      <c r="AW25" s="15">
        <v>0</v>
      </c>
      <c r="AX25" s="15">
        <v>0</v>
      </c>
      <c r="AY25" s="15">
        <v>0</v>
      </c>
      <c r="AZ25" s="32"/>
      <c r="BA25" s="15">
        <f>SUM(Tabla3[[#This Row],[INGRESOS DE FUENTE LOCAL                          (por ejercer)]:[RECURSOS ESTATALES        (por ejercer)]])</f>
        <v>0</v>
      </c>
      <c r="BB25" s="15">
        <v>0</v>
      </c>
      <c r="BC25" s="15">
        <v>0</v>
      </c>
      <c r="BD25" s="15">
        <v>0</v>
      </c>
      <c r="BE25" s="15">
        <f>SUM(Tabla2[[#This Row],[RECURSOS FEDERALES CONVENIDOS (comprometido)]]-Tabla3[[#This Row],[RECURSOS FEDERALES CONVENIDOS (pagado)]])</f>
        <v>0</v>
      </c>
      <c r="BF25" s="15">
        <v>0</v>
      </c>
    </row>
    <row r="26" spans="1:60" ht="99" x14ac:dyDescent="0.3">
      <c r="A26" s="49" t="s">
        <v>158</v>
      </c>
      <c r="B26" s="50" t="s">
        <v>78</v>
      </c>
      <c r="C26" s="50" t="s">
        <v>80</v>
      </c>
      <c r="D26" s="50" t="s">
        <v>107</v>
      </c>
      <c r="E26" s="51" t="s">
        <v>84</v>
      </c>
      <c r="F26" s="52" t="s">
        <v>128</v>
      </c>
      <c r="G26" s="50" t="s">
        <v>103</v>
      </c>
      <c r="H26" s="53">
        <v>520</v>
      </c>
      <c r="I26" s="54" t="s">
        <v>85</v>
      </c>
      <c r="J26" s="50">
        <v>61305</v>
      </c>
      <c r="K26" s="56" t="s">
        <v>137</v>
      </c>
      <c r="L26" s="55"/>
      <c r="M26" s="56" t="s">
        <v>106</v>
      </c>
      <c r="N26" s="57" t="s">
        <v>139</v>
      </c>
      <c r="O26" s="15">
        <f>SUM(Tabla2[[#This Row],[INGRESOS DE FUENTE LOCAL                     (aprobado)]:[RECURSOS ESTATALES (aprobado)]])</f>
        <v>134400</v>
      </c>
      <c r="P26" s="15">
        <v>0</v>
      </c>
      <c r="Q26" s="15">
        <v>0</v>
      </c>
      <c r="R26" s="15">
        <v>0</v>
      </c>
      <c r="S26" s="33">
        <v>134400</v>
      </c>
      <c r="T26" s="34">
        <v>0</v>
      </c>
      <c r="U26" s="61" t="s">
        <v>223</v>
      </c>
      <c r="V26" s="15">
        <f>SUM(Tabla2[[#This Row],[INGRESOS DE FUENTE LOCAL            (modificado)]:[RECURSOS ESTATALES (modificado)]])</f>
        <v>134400</v>
      </c>
      <c r="W26" s="15">
        <v>0</v>
      </c>
      <c r="X26" s="15">
        <v>0</v>
      </c>
      <c r="Y26" s="15">
        <v>0</v>
      </c>
      <c r="Z26" s="33">
        <f>128000*1.05</f>
        <v>134400</v>
      </c>
      <c r="AA26" s="34">
        <v>0</v>
      </c>
      <c r="AB26" s="15">
        <f>SUM(Tabla2[[#This Row],[INGRESOS DE FUENTE LOCAL       (comprometido)]:[RECURSOS ESTATALES (comprometido)]])</f>
        <v>0</v>
      </c>
      <c r="AC26" s="15">
        <v>0</v>
      </c>
      <c r="AD26" s="15">
        <v>0</v>
      </c>
      <c r="AE26" s="15">
        <v>0</v>
      </c>
      <c r="AF26" s="15">
        <v>0</v>
      </c>
      <c r="AG26" s="15">
        <v>0</v>
      </c>
      <c r="AH26" s="15">
        <f>SUM(Tabla2[[#This Row],[INGRESOS DE FUENTE LOCAL              (devengado)]:[RECURSOS ESTATALES (devengado)]])</f>
        <v>0</v>
      </c>
      <c r="AI26" s="15">
        <v>0</v>
      </c>
      <c r="AJ26" s="15">
        <v>0</v>
      </c>
      <c r="AK26" s="15">
        <v>0</v>
      </c>
      <c r="AL26" s="15">
        <v>0</v>
      </c>
      <c r="AM26" s="15">
        <v>0</v>
      </c>
      <c r="AN26" s="15">
        <f>SUM(Tabla2[[#This Row],[INGRESOS DE FUENTE LOCAL                 (ejercido)]:[RECURSOS ESTATALES (ejercido)]])</f>
        <v>0</v>
      </c>
      <c r="AO26" s="15">
        <v>0</v>
      </c>
      <c r="AP26" s="15">
        <v>0</v>
      </c>
      <c r="AQ26" s="15">
        <v>0</v>
      </c>
      <c r="AR26" s="15">
        <v>0</v>
      </c>
      <c r="AS26" s="15">
        <v>0</v>
      </c>
      <c r="AT26" s="15">
        <f t="shared" si="0"/>
        <v>0</v>
      </c>
      <c r="AU26" s="15">
        <v>0</v>
      </c>
      <c r="AV26" s="15">
        <v>0</v>
      </c>
      <c r="AW26" s="15">
        <v>0</v>
      </c>
      <c r="AX26" s="15">
        <v>0</v>
      </c>
      <c r="AY26" s="15">
        <v>0</v>
      </c>
      <c r="AZ26" s="32"/>
      <c r="BA26" s="15">
        <f>SUM(Tabla3[[#This Row],[INGRESOS DE FUENTE LOCAL                          (por ejercer)]:[RECURSOS ESTATALES        (por ejercer)]])</f>
        <v>0</v>
      </c>
      <c r="BB26" s="15">
        <v>0</v>
      </c>
      <c r="BC26" s="15">
        <v>0</v>
      </c>
      <c r="BD26" s="15">
        <v>0</v>
      </c>
      <c r="BE26" s="15">
        <f>SUM(Tabla2[[#This Row],[RECURSOS FEDERALES CONVENIDOS (comprometido)]]-Tabla3[[#This Row],[RECURSOS FEDERALES CONVENIDOS (pagado)]])</f>
        <v>0</v>
      </c>
      <c r="BF26" s="15">
        <v>0</v>
      </c>
    </row>
    <row r="27" spans="1:60" ht="132" x14ac:dyDescent="0.3">
      <c r="A27" s="49" t="s">
        <v>159</v>
      </c>
      <c r="B27" s="50" t="s">
        <v>78</v>
      </c>
      <c r="C27" s="50" t="s">
        <v>83</v>
      </c>
      <c r="D27" s="50" t="s">
        <v>138</v>
      </c>
      <c r="E27" s="51" t="s">
        <v>84</v>
      </c>
      <c r="F27" s="52" t="s">
        <v>126</v>
      </c>
      <c r="G27" s="50" t="s">
        <v>134</v>
      </c>
      <c r="H27" s="53">
        <v>520</v>
      </c>
      <c r="I27" s="54" t="s">
        <v>85</v>
      </c>
      <c r="J27" s="50">
        <v>61202</v>
      </c>
      <c r="K27" s="56" t="s">
        <v>137</v>
      </c>
      <c r="L27" s="55"/>
      <c r="M27" s="56" t="s">
        <v>106</v>
      </c>
      <c r="N27" s="57" t="s">
        <v>139</v>
      </c>
      <c r="O27" s="15">
        <f>SUM(Tabla2[[#This Row],[INGRESOS DE FUENTE LOCAL                     (aprobado)]:[RECURSOS ESTATALES (aprobado)]])</f>
        <v>1134000</v>
      </c>
      <c r="P27" s="15">
        <v>0</v>
      </c>
      <c r="Q27" s="15">
        <v>0</v>
      </c>
      <c r="R27" s="15">
        <v>0</v>
      </c>
      <c r="S27" s="33">
        <v>1134000</v>
      </c>
      <c r="T27" s="34">
        <v>0</v>
      </c>
      <c r="U27" s="58" t="s">
        <v>223</v>
      </c>
      <c r="V27" s="15">
        <f>SUM(Tabla2[[#This Row],[INGRESOS DE FUENTE LOCAL            (modificado)]:[RECURSOS ESTATALES (modificado)]])</f>
        <v>1134000</v>
      </c>
      <c r="W27" s="15">
        <v>0</v>
      </c>
      <c r="X27" s="15">
        <v>0</v>
      </c>
      <c r="Y27" s="15">
        <v>0</v>
      </c>
      <c r="Z27" s="33">
        <f>1080000*1.05</f>
        <v>1134000</v>
      </c>
      <c r="AA27" s="34">
        <v>0</v>
      </c>
      <c r="AB27" s="15">
        <f>SUM(Tabla2[[#This Row],[INGRESOS DE FUENTE LOCAL       (comprometido)]:[RECURSOS ESTATALES (comprometido)]])</f>
        <v>0</v>
      </c>
      <c r="AC27" s="15">
        <v>0</v>
      </c>
      <c r="AD27" s="15">
        <v>0</v>
      </c>
      <c r="AE27" s="15">
        <v>0</v>
      </c>
      <c r="AF27" s="15">
        <v>0</v>
      </c>
      <c r="AG27" s="15">
        <v>0</v>
      </c>
      <c r="AH27" s="15">
        <f>SUM(Tabla2[[#This Row],[INGRESOS DE FUENTE LOCAL              (devengado)]:[RECURSOS ESTATALES (devengado)]])</f>
        <v>0</v>
      </c>
      <c r="AI27" s="15">
        <v>0</v>
      </c>
      <c r="AJ27" s="15">
        <v>0</v>
      </c>
      <c r="AK27" s="15">
        <v>0</v>
      </c>
      <c r="AL27" s="15">
        <v>0</v>
      </c>
      <c r="AM27" s="15">
        <v>0</v>
      </c>
      <c r="AN27" s="15">
        <f>SUM(Tabla2[[#This Row],[INGRESOS DE FUENTE LOCAL                 (ejercido)]:[RECURSOS ESTATALES (ejercido)]])</f>
        <v>0</v>
      </c>
      <c r="AO27" s="15">
        <v>0</v>
      </c>
      <c r="AP27" s="15">
        <v>0</v>
      </c>
      <c r="AQ27" s="15">
        <v>0</v>
      </c>
      <c r="AR27" s="15">
        <v>0</v>
      </c>
      <c r="AS27" s="15">
        <v>0</v>
      </c>
      <c r="AT27" s="15">
        <f t="shared" si="0"/>
        <v>0</v>
      </c>
      <c r="AU27" s="15">
        <v>0</v>
      </c>
      <c r="AV27" s="15">
        <v>0</v>
      </c>
      <c r="AW27" s="15">
        <v>0</v>
      </c>
      <c r="AX27" s="15">
        <v>0</v>
      </c>
      <c r="AY27" s="15">
        <v>0</v>
      </c>
      <c r="AZ27" s="32"/>
      <c r="BA27" s="15">
        <f>SUM(Tabla3[[#This Row],[INGRESOS DE FUENTE LOCAL                          (por ejercer)]:[RECURSOS ESTATALES        (por ejercer)]])</f>
        <v>0</v>
      </c>
      <c r="BB27" s="15">
        <v>0</v>
      </c>
      <c r="BC27" s="15">
        <v>0</v>
      </c>
      <c r="BD27" s="15">
        <v>0</v>
      </c>
      <c r="BE27" s="15">
        <f>SUM(Tabla2[[#This Row],[RECURSOS FEDERALES CONVENIDOS (comprometido)]]-Tabla3[[#This Row],[RECURSOS FEDERALES CONVENIDOS (pagado)]])</f>
        <v>0</v>
      </c>
      <c r="BF27" s="15">
        <v>0</v>
      </c>
    </row>
    <row r="28" spans="1:60" ht="132" x14ac:dyDescent="0.3">
      <c r="A28" s="49" t="s">
        <v>160</v>
      </c>
      <c r="B28" s="50" t="s">
        <v>78</v>
      </c>
      <c r="C28" s="50" t="s">
        <v>78</v>
      </c>
      <c r="D28" s="50" t="s">
        <v>138</v>
      </c>
      <c r="E28" s="51" t="s">
        <v>84</v>
      </c>
      <c r="F28" s="52" t="s">
        <v>129</v>
      </c>
      <c r="G28" s="50" t="s">
        <v>109</v>
      </c>
      <c r="H28" s="53">
        <v>520</v>
      </c>
      <c r="I28" s="54" t="s">
        <v>85</v>
      </c>
      <c r="J28" s="50">
        <v>61605</v>
      </c>
      <c r="K28" s="56" t="s">
        <v>137</v>
      </c>
      <c r="L28" s="55"/>
      <c r="M28" s="56" t="s">
        <v>106</v>
      </c>
      <c r="N28" s="57" t="s">
        <v>139</v>
      </c>
      <c r="O28" s="15">
        <f>SUM(Tabla2[[#This Row],[INGRESOS DE FUENTE LOCAL                     (aprobado)]:[RECURSOS ESTATALES (aprobado)]])</f>
        <v>2450000</v>
      </c>
      <c r="P28" s="15">
        <v>0</v>
      </c>
      <c r="Q28" s="15">
        <v>0</v>
      </c>
      <c r="R28" s="15">
        <v>0</v>
      </c>
      <c r="S28" s="33">
        <v>2450000</v>
      </c>
      <c r="T28" s="34">
        <v>0</v>
      </c>
      <c r="U28" s="58" t="s">
        <v>223</v>
      </c>
      <c r="V28" s="15">
        <f>SUM(Tabla2[[#This Row],[INGRESOS DE FUENTE LOCAL            (modificado)]:[RECURSOS ESTATALES (modificado)]])</f>
        <v>2450000</v>
      </c>
      <c r="W28" s="15">
        <v>0</v>
      </c>
      <c r="X28" s="15">
        <v>0</v>
      </c>
      <c r="Y28" s="15">
        <v>0</v>
      </c>
      <c r="Z28" s="33">
        <v>2450000</v>
      </c>
      <c r="AA28" s="33">
        <v>0</v>
      </c>
      <c r="AB28" s="15">
        <f>SUM(Tabla2[[#This Row],[INGRESOS DE FUENTE LOCAL       (comprometido)]:[RECURSOS ESTATALES (comprometido)]])</f>
        <v>0</v>
      </c>
      <c r="AC28" s="15">
        <v>0</v>
      </c>
      <c r="AD28" s="15">
        <v>0</v>
      </c>
      <c r="AE28" s="15">
        <v>0</v>
      </c>
      <c r="AF28" s="15">
        <v>0</v>
      </c>
      <c r="AG28" s="15">
        <v>0</v>
      </c>
      <c r="AH28" s="15">
        <f>SUM(Tabla2[[#This Row],[INGRESOS DE FUENTE LOCAL              (devengado)]:[RECURSOS ESTATALES (devengado)]])</f>
        <v>0</v>
      </c>
      <c r="AI28" s="15">
        <v>0</v>
      </c>
      <c r="AJ28" s="15">
        <v>0</v>
      </c>
      <c r="AK28" s="15">
        <v>0</v>
      </c>
      <c r="AL28" s="15">
        <v>0</v>
      </c>
      <c r="AM28" s="15">
        <v>0</v>
      </c>
      <c r="AN28" s="15">
        <f>SUM(Tabla2[[#This Row],[INGRESOS DE FUENTE LOCAL                 (ejercido)]:[RECURSOS ESTATALES (ejercido)]])</f>
        <v>0</v>
      </c>
      <c r="AO28" s="15">
        <v>0</v>
      </c>
      <c r="AP28" s="15">
        <v>0</v>
      </c>
      <c r="AQ28" s="15">
        <v>0</v>
      </c>
      <c r="AR28" s="15">
        <v>0</v>
      </c>
      <c r="AS28" s="15">
        <v>0</v>
      </c>
      <c r="AT28" s="15">
        <f t="shared" si="0"/>
        <v>0</v>
      </c>
      <c r="AU28" s="15">
        <v>0</v>
      </c>
      <c r="AV28" s="15">
        <v>0</v>
      </c>
      <c r="AW28" s="15">
        <v>0</v>
      </c>
      <c r="AX28" s="15">
        <v>0</v>
      </c>
      <c r="AY28" s="15">
        <v>0</v>
      </c>
      <c r="AZ28" s="32"/>
      <c r="BA28" s="15">
        <f>SUM(Tabla3[[#This Row],[INGRESOS DE FUENTE LOCAL                          (por ejercer)]:[RECURSOS ESTATALES        (por ejercer)]])</f>
        <v>0</v>
      </c>
      <c r="BB28" s="15">
        <v>0</v>
      </c>
      <c r="BC28" s="15">
        <v>0</v>
      </c>
      <c r="BD28" s="15">
        <v>0</v>
      </c>
      <c r="BE28" s="15">
        <f>SUM(Tabla2[[#This Row],[RECURSOS FEDERALES CONVENIDOS (comprometido)]]-Tabla3[[#This Row],[RECURSOS FEDERALES CONVENIDOS (pagado)]])</f>
        <v>0</v>
      </c>
      <c r="BF28" s="15">
        <v>0</v>
      </c>
    </row>
    <row r="29" spans="1:60" ht="132" x14ac:dyDescent="0.3">
      <c r="A29" s="49" t="s">
        <v>161</v>
      </c>
      <c r="B29" s="50" t="s">
        <v>78</v>
      </c>
      <c r="C29" s="50" t="s">
        <v>78</v>
      </c>
      <c r="D29" s="50" t="s">
        <v>138</v>
      </c>
      <c r="E29" s="51" t="s">
        <v>84</v>
      </c>
      <c r="F29" s="52" t="s">
        <v>130</v>
      </c>
      <c r="G29" s="50" t="s">
        <v>90</v>
      </c>
      <c r="H29" s="53">
        <v>520</v>
      </c>
      <c r="I29" s="54" t="s">
        <v>85</v>
      </c>
      <c r="J29" s="50">
        <v>61605</v>
      </c>
      <c r="K29" s="56" t="s">
        <v>137</v>
      </c>
      <c r="L29" s="55"/>
      <c r="M29" s="56" t="s">
        <v>106</v>
      </c>
      <c r="N29" s="57" t="s">
        <v>139</v>
      </c>
      <c r="O29" s="15">
        <f>SUM(Tabla2[[#This Row],[INGRESOS DE FUENTE LOCAL                     (aprobado)]:[RECURSOS ESTATALES (aprobado)]])</f>
        <v>750000</v>
      </c>
      <c r="P29" s="15">
        <v>0</v>
      </c>
      <c r="Q29" s="15">
        <v>0</v>
      </c>
      <c r="R29" s="15">
        <v>0</v>
      </c>
      <c r="S29" s="33">
        <v>750000</v>
      </c>
      <c r="T29" s="34">
        <v>0</v>
      </c>
      <c r="U29" s="58" t="s">
        <v>223</v>
      </c>
      <c r="V29" s="15">
        <f>SUM(Tabla2[[#This Row],[INGRESOS DE FUENTE LOCAL            (modificado)]:[RECURSOS ESTATALES (modificado)]])</f>
        <v>750000</v>
      </c>
      <c r="W29" s="15">
        <v>0</v>
      </c>
      <c r="X29" s="15">
        <v>0</v>
      </c>
      <c r="Y29" s="15">
        <v>0</v>
      </c>
      <c r="Z29" s="33">
        <v>750000</v>
      </c>
      <c r="AA29" s="34">
        <v>0</v>
      </c>
      <c r="AB29" s="15">
        <f>SUM(Tabla2[[#This Row],[INGRESOS DE FUENTE LOCAL       (comprometido)]:[RECURSOS ESTATALES (comprometido)]])</f>
        <v>0</v>
      </c>
      <c r="AC29" s="15">
        <v>0</v>
      </c>
      <c r="AD29" s="15">
        <v>0</v>
      </c>
      <c r="AE29" s="15">
        <v>0</v>
      </c>
      <c r="AF29" s="15">
        <v>0</v>
      </c>
      <c r="AG29" s="15">
        <v>0</v>
      </c>
      <c r="AH29" s="15">
        <f>SUM(Tabla2[[#This Row],[INGRESOS DE FUENTE LOCAL              (devengado)]:[RECURSOS ESTATALES (devengado)]])</f>
        <v>0</v>
      </c>
      <c r="AI29" s="15">
        <v>0</v>
      </c>
      <c r="AJ29" s="15">
        <v>0</v>
      </c>
      <c r="AK29" s="15">
        <v>0</v>
      </c>
      <c r="AL29" s="15">
        <v>0</v>
      </c>
      <c r="AM29" s="15">
        <v>0</v>
      </c>
      <c r="AN29" s="15">
        <f>SUM(Tabla2[[#This Row],[INGRESOS DE FUENTE LOCAL                 (ejercido)]:[RECURSOS ESTATALES (ejercido)]])</f>
        <v>0</v>
      </c>
      <c r="AO29" s="15">
        <v>0</v>
      </c>
      <c r="AP29" s="15">
        <v>0</v>
      </c>
      <c r="AQ29" s="15">
        <v>0</v>
      </c>
      <c r="AR29" s="15">
        <v>0</v>
      </c>
      <c r="AS29" s="15">
        <v>0</v>
      </c>
      <c r="AT29" s="15">
        <f t="shared" si="0"/>
        <v>0</v>
      </c>
      <c r="AU29" s="15">
        <v>0</v>
      </c>
      <c r="AV29" s="15">
        <v>0</v>
      </c>
      <c r="AW29" s="15">
        <v>0</v>
      </c>
      <c r="AX29" s="15">
        <v>0</v>
      </c>
      <c r="AY29" s="15">
        <v>0</v>
      </c>
      <c r="AZ29" s="32"/>
      <c r="BA29" s="15">
        <f>SUM(Tabla3[[#This Row],[INGRESOS DE FUENTE LOCAL                          (por ejercer)]:[RECURSOS ESTATALES        (por ejercer)]])</f>
        <v>0</v>
      </c>
      <c r="BB29" s="15">
        <v>0</v>
      </c>
      <c r="BC29" s="15">
        <v>0</v>
      </c>
      <c r="BD29" s="15">
        <v>0</v>
      </c>
      <c r="BE29" s="15">
        <f>SUM(Tabla2[[#This Row],[RECURSOS FEDERALES CONVENIDOS (comprometido)]]-Tabla3[[#This Row],[RECURSOS FEDERALES CONVENIDOS (pagado)]])</f>
        <v>0</v>
      </c>
      <c r="BF29" s="15">
        <v>0</v>
      </c>
    </row>
    <row r="30" spans="1:60" ht="132" x14ac:dyDescent="0.3">
      <c r="A30" s="49" t="s">
        <v>162</v>
      </c>
      <c r="B30" s="50" t="s">
        <v>78</v>
      </c>
      <c r="C30" s="50" t="s">
        <v>120</v>
      </c>
      <c r="D30" s="50" t="s">
        <v>107</v>
      </c>
      <c r="E30" s="51" t="s">
        <v>84</v>
      </c>
      <c r="F30" s="52" t="s">
        <v>130</v>
      </c>
      <c r="G30" s="50" t="s">
        <v>103</v>
      </c>
      <c r="H30" s="53">
        <v>520</v>
      </c>
      <c r="I30" s="54" t="s">
        <v>85</v>
      </c>
      <c r="J30" s="50">
        <v>61302</v>
      </c>
      <c r="K30" s="56" t="s">
        <v>137</v>
      </c>
      <c r="L30" s="55"/>
      <c r="M30" s="56" t="s">
        <v>106</v>
      </c>
      <c r="N30" s="57" t="s">
        <v>139</v>
      </c>
      <c r="O30" s="15">
        <f>SUM(Tabla2[[#This Row],[INGRESOS DE FUENTE LOCAL                     (aprobado)]:[RECURSOS ESTATALES (aprobado)]])</f>
        <v>180000</v>
      </c>
      <c r="P30" s="15">
        <v>0</v>
      </c>
      <c r="Q30" s="15">
        <v>0</v>
      </c>
      <c r="R30" s="15">
        <v>0</v>
      </c>
      <c r="S30" s="33">
        <v>180000</v>
      </c>
      <c r="T30" s="34">
        <v>0</v>
      </c>
      <c r="U30" s="58" t="s">
        <v>223</v>
      </c>
      <c r="V30" s="15">
        <f>SUM(Tabla2[[#This Row],[INGRESOS DE FUENTE LOCAL            (modificado)]:[RECURSOS ESTATALES (modificado)]])</f>
        <v>200000</v>
      </c>
      <c r="W30" s="15">
        <v>0</v>
      </c>
      <c r="X30" s="15">
        <v>0</v>
      </c>
      <c r="Y30" s="15">
        <v>0</v>
      </c>
      <c r="Z30" s="33">
        <v>200000</v>
      </c>
      <c r="AA30" s="33">
        <v>0</v>
      </c>
      <c r="AB30" s="15">
        <f>SUM(Tabla2[[#This Row],[INGRESOS DE FUENTE LOCAL       (comprometido)]:[RECURSOS ESTATALES (comprometido)]])</f>
        <v>0</v>
      </c>
      <c r="AC30" s="15">
        <v>0</v>
      </c>
      <c r="AD30" s="15">
        <v>0</v>
      </c>
      <c r="AE30" s="15">
        <v>0</v>
      </c>
      <c r="AF30" s="15">
        <v>0</v>
      </c>
      <c r="AG30" s="15">
        <v>0</v>
      </c>
      <c r="AH30" s="15">
        <f>SUM(Tabla2[[#This Row],[INGRESOS DE FUENTE LOCAL              (devengado)]:[RECURSOS ESTATALES (devengado)]])</f>
        <v>0</v>
      </c>
      <c r="AI30" s="15">
        <v>0</v>
      </c>
      <c r="AJ30" s="15">
        <v>0</v>
      </c>
      <c r="AK30" s="15">
        <v>0</v>
      </c>
      <c r="AL30" s="15">
        <v>0</v>
      </c>
      <c r="AM30" s="15">
        <v>0</v>
      </c>
      <c r="AN30" s="15">
        <f>SUM(Tabla2[[#This Row],[INGRESOS DE FUENTE LOCAL                 (ejercido)]:[RECURSOS ESTATALES (ejercido)]])</f>
        <v>0</v>
      </c>
      <c r="AO30" s="15">
        <v>0</v>
      </c>
      <c r="AP30" s="15">
        <v>0</v>
      </c>
      <c r="AQ30" s="15">
        <v>0</v>
      </c>
      <c r="AR30" s="15">
        <v>0</v>
      </c>
      <c r="AS30" s="15">
        <v>0</v>
      </c>
      <c r="AT30" s="15">
        <f t="shared" si="0"/>
        <v>0</v>
      </c>
      <c r="AU30" s="15">
        <v>0</v>
      </c>
      <c r="AV30" s="15">
        <v>0</v>
      </c>
      <c r="AW30" s="15">
        <v>0</v>
      </c>
      <c r="AX30" s="15">
        <v>0</v>
      </c>
      <c r="AY30" s="15">
        <v>0</v>
      </c>
      <c r="AZ30" s="32"/>
      <c r="BA30" s="15">
        <f>SUM(Tabla3[[#This Row],[INGRESOS DE FUENTE LOCAL                          (por ejercer)]:[RECURSOS ESTATALES        (por ejercer)]])</f>
        <v>0</v>
      </c>
      <c r="BB30" s="15">
        <v>0</v>
      </c>
      <c r="BC30" s="15">
        <v>0</v>
      </c>
      <c r="BD30" s="15">
        <v>0</v>
      </c>
      <c r="BE30" s="15">
        <f>SUM(Tabla2[[#This Row],[RECURSOS FEDERALES CONVENIDOS (comprometido)]]-Tabla3[[#This Row],[RECURSOS FEDERALES CONVENIDOS (pagado)]])</f>
        <v>0</v>
      </c>
      <c r="BF30" s="15">
        <f>Tabla2[[#This Row],[RECURSOS ESTATALES (modificado)]]-Tabla2[[#This Row],[RECURSOS ESTATALES (comprometido)]]</f>
        <v>0</v>
      </c>
    </row>
    <row r="31" spans="1:60" ht="165" x14ac:dyDescent="0.3">
      <c r="A31" s="49" t="s">
        <v>163</v>
      </c>
      <c r="B31" s="50" t="s">
        <v>78</v>
      </c>
      <c r="C31" s="50" t="s">
        <v>83</v>
      </c>
      <c r="D31" s="50" t="s">
        <v>138</v>
      </c>
      <c r="E31" s="51" t="s">
        <v>84</v>
      </c>
      <c r="F31" s="52" t="s">
        <v>131</v>
      </c>
      <c r="G31" s="50" t="s">
        <v>135</v>
      </c>
      <c r="H31" s="59" t="s">
        <v>104</v>
      </c>
      <c r="I31" s="60" t="s">
        <v>105</v>
      </c>
      <c r="J31" s="50">
        <v>61605</v>
      </c>
      <c r="K31" s="56" t="s">
        <v>137</v>
      </c>
      <c r="L31" s="55"/>
      <c r="M31" s="56" t="s">
        <v>106</v>
      </c>
      <c r="N31" s="57" t="s">
        <v>139</v>
      </c>
      <c r="O31" s="15">
        <f>SUM(Tabla2[[#This Row],[INGRESOS DE FUENTE LOCAL                     (aprobado)]:[RECURSOS ESTATALES (aprobado)]])</f>
        <v>1675222.79</v>
      </c>
      <c r="P31" s="15">
        <v>0</v>
      </c>
      <c r="Q31" s="15">
        <v>0</v>
      </c>
      <c r="R31" s="15">
        <v>0</v>
      </c>
      <c r="S31" s="35">
        <v>0</v>
      </c>
      <c r="T31" s="35">
        <v>1675222.79</v>
      </c>
      <c r="U31" s="57" t="s">
        <v>165</v>
      </c>
      <c r="V31" s="15">
        <f>SUM(Tabla2[[#This Row],[INGRESOS DE FUENTE LOCAL            (modificado)]:[RECURSOS ESTATALES (modificado)]])</f>
        <v>0</v>
      </c>
      <c r="W31" s="15">
        <v>0</v>
      </c>
      <c r="X31" s="15">
        <v>0</v>
      </c>
      <c r="Y31" s="15">
        <v>0</v>
      </c>
      <c r="Z31" s="35">
        <v>0</v>
      </c>
      <c r="AA31" s="33">
        <v>0</v>
      </c>
      <c r="AB31" s="15">
        <f>SUM(Tabla2[[#This Row],[INGRESOS DE FUENTE LOCAL       (comprometido)]:[RECURSOS ESTATALES (comprometido)]])</f>
        <v>0</v>
      </c>
      <c r="AC31" s="15">
        <v>0</v>
      </c>
      <c r="AD31" s="15">
        <v>0</v>
      </c>
      <c r="AE31" s="15">
        <v>0</v>
      </c>
      <c r="AF31" s="15">
        <v>0</v>
      </c>
      <c r="AG31" s="15">
        <v>0</v>
      </c>
      <c r="AH31" s="15">
        <f>SUM(Tabla2[[#This Row],[INGRESOS DE FUENTE LOCAL              (devengado)]:[RECURSOS ESTATALES (devengado)]])</f>
        <v>0</v>
      </c>
      <c r="AI31" s="15">
        <v>0</v>
      </c>
      <c r="AJ31" s="15">
        <v>0</v>
      </c>
      <c r="AK31" s="15">
        <v>0</v>
      </c>
      <c r="AL31" s="15">
        <v>0</v>
      </c>
      <c r="AM31" s="15">
        <v>0</v>
      </c>
      <c r="AN31" s="15">
        <f>SUM(Tabla2[[#This Row],[INGRESOS DE FUENTE LOCAL                 (ejercido)]:[RECURSOS ESTATALES (ejercido)]])</f>
        <v>0</v>
      </c>
      <c r="AO31" s="15">
        <v>0</v>
      </c>
      <c r="AP31" s="15">
        <v>0</v>
      </c>
      <c r="AQ31" s="15">
        <v>0</v>
      </c>
      <c r="AR31" s="15">
        <v>0</v>
      </c>
      <c r="AS31" s="15">
        <v>0</v>
      </c>
      <c r="AT31" s="15">
        <f t="shared" si="0"/>
        <v>0</v>
      </c>
      <c r="AU31" s="15">
        <v>0</v>
      </c>
      <c r="AV31" s="15">
        <v>0</v>
      </c>
      <c r="AW31" s="15">
        <v>0</v>
      </c>
      <c r="AX31" s="15">
        <v>0</v>
      </c>
      <c r="AY31" s="15">
        <v>0</v>
      </c>
      <c r="AZ31" s="32"/>
      <c r="BA31" s="15">
        <f>SUM(Tabla3[[#This Row],[INGRESOS DE FUENTE LOCAL                          (por ejercer)]:[RECURSOS ESTATALES        (por ejercer)]])</f>
        <v>0</v>
      </c>
      <c r="BB31" s="15">
        <v>0</v>
      </c>
      <c r="BC31" s="15">
        <v>0</v>
      </c>
      <c r="BD31" s="15">
        <v>0</v>
      </c>
      <c r="BE31" s="15">
        <f>SUM(Tabla2[[#This Row],[RECURSOS FEDERALES CONVENIDOS (comprometido)]]-Tabla3[[#This Row],[RECURSOS FEDERALES CONVENIDOS (pagado)]])</f>
        <v>0</v>
      </c>
      <c r="BF31" s="15">
        <f>Tabla2[[#This Row],[RECURSOS ESTATALES (modificado)]]-Tabla2[[#This Row],[RECURSOS ESTATALES (comprometido)]]</f>
        <v>0</v>
      </c>
    </row>
    <row r="32" spans="1:60" ht="165" x14ac:dyDescent="0.3">
      <c r="A32" s="49" t="s">
        <v>164</v>
      </c>
      <c r="B32" s="50" t="s">
        <v>78</v>
      </c>
      <c r="C32" s="50" t="s">
        <v>78</v>
      </c>
      <c r="D32" s="50" t="s">
        <v>138</v>
      </c>
      <c r="E32" s="51" t="s">
        <v>84</v>
      </c>
      <c r="F32" s="51" t="s">
        <v>140</v>
      </c>
      <c r="G32" s="62" t="s">
        <v>133</v>
      </c>
      <c r="H32" s="59" t="s">
        <v>104</v>
      </c>
      <c r="I32" s="60" t="s">
        <v>105</v>
      </c>
      <c r="J32" s="55">
        <v>61605</v>
      </c>
      <c r="K32" s="56" t="s">
        <v>137</v>
      </c>
      <c r="L32" s="50"/>
      <c r="M32" s="56" t="s">
        <v>106</v>
      </c>
      <c r="N32" s="57"/>
      <c r="O32" s="15">
        <f>SUM(Tabla2[[#This Row],[INGRESOS DE FUENTE LOCAL                     (aprobado)]:[RECURSOS ESTATALES (aprobado)]])</f>
        <v>0</v>
      </c>
      <c r="P32" s="15">
        <v>0</v>
      </c>
      <c r="Q32" s="15">
        <v>0</v>
      </c>
      <c r="R32" s="15">
        <v>0</v>
      </c>
      <c r="S32" s="15">
        <v>0</v>
      </c>
      <c r="T32" s="15">
        <v>0</v>
      </c>
      <c r="U32" s="57" t="s">
        <v>165</v>
      </c>
      <c r="V32" s="15">
        <f>SUM(Tabla2[[#This Row],[INGRESOS DE FUENTE LOCAL            (modificado)]:[RECURSOS ESTATALES (modificado)]])</f>
        <v>3985412.35</v>
      </c>
      <c r="W32" s="15">
        <v>0</v>
      </c>
      <c r="X32" s="15">
        <v>0</v>
      </c>
      <c r="Y32" s="15">
        <v>0</v>
      </c>
      <c r="Z32" s="15">
        <v>0</v>
      </c>
      <c r="AA32" s="15">
        <v>3985412.35</v>
      </c>
      <c r="AB32" s="15">
        <f>SUM(Tabla2[[#This Row],[INGRESOS DE FUENTE LOCAL              (devengado)]:[RECURSOS ESTATALES (devengado)]])</f>
        <v>0</v>
      </c>
      <c r="AC32" s="15">
        <v>0</v>
      </c>
      <c r="AD32" s="15">
        <v>0</v>
      </c>
      <c r="AE32" s="15">
        <v>0</v>
      </c>
      <c r="AF32" s="15">
        <v>0</v>
      </c>
      <c r="AG32" s="15">
        <v>0</v>
      </c>
      <c r="AH32" s="15">
        <f>SUM(Tabla2[[#This Row],[INGRESOS DE FUENTE LOCAL              (devengado)]:[RECURSOS ESTATALES (devengado)]])</f>
        <v>0</v>
      </c>
      <c r="AI32" s="15">
        <v>0</v>
      </c>
      <c r="AJ32" s="15">
        <v>0</v>
      </c>
      <c r="AK32" s="15">
        <v>0</v>
      </c>
      <c r="AL32" s="15">
        <v>0</v>
      </c>
      <c r="AM32" s="15">
        <v>0</v>
      </c>
      <c r="AN32" s="15">
        <f>SUM(Tabla2[[#This Row],[INGRESOS DE FUENTE LOCAL                 (ejercido)]:[RECURSOS ESTATALES (ejercido)]])</f>
        <v>0</v>
      </c>
      <c r="AO32" s="15">
        <v>0</v>
      </c>
      <c r="AP32" s="15">
        <v>0</v>
      </c>
      <c r="AQ32" s="15">
        <v>0</v>
      </c>
      <c r="AR32" s="15">
        <v>0</v>
      </c>
      <c r="AS32" s="15">
        <v>0</v>
      </c>
      <c r="AT32" s="15">
        <f t="shared" si="0"/>
        <v>0</v>
      </c>
      <c r="AU32" s="15">
        <v>0</v>
      </c>
      <c r="AV32" s="15">
        <v>0</v>
      </c>
      <c r="AW32" s="15">
        <v>0</v>
      </c>
      <c r="AX32" s="15">
        <v>0</v>
      </c>
      <c r="AY32" s="15">
        <v>0</v>
      </c>
      <c r="AZ32" s="32"/>
      <c r="BA32" s="15">
        <f>SUM(Tabla3[[#This Row],[INGRESOS DE FUENTE LOCAL                          (por ejercer)]:[RECURSOS ESTATALES        (por ejercer)]])</f>
        <v>3985412.35</v>
      </c>
      <c r="BB32" s="15">
        <v>0</v>
      </c>
      <c r="BC32" s="15">
        <v>0</v>
      </c>
      <c r="BD32" s="15">
        <v>0</v>
      </c>
      <c r="BE32" s="15">
        <f>SUM(Tabla2[[#This Row],[RECURSOS FEDERALES CONVENIDOS (comprometido)]]-Tabla3[[#This Row],[RECURSOS FEDERALES CONVENIDOS (pagado)]])</f>
        <v>0</v>
      </c>
      <c r="BF32" s="15">
        <f>Tabla2[[#This Row],[RECURSOS ESTATALES (modificado)]]-Tabla2[[#This Row],[RECURSOS ESTATALES (comprometido)]]</f>
        <v>3985412.35</v>
      </c>
    </row>
    <row r="33" spans="1:58" ht="165" x14ac:dyDescent="0.3">
      <c r="A33" s="49" t="s">
        <v>170</v>
      </c>
      <c r="B33" s="50" t="s">
        <v>78</v>
      </c>
      <c r="C33" s="50" t="s">
        <v>79</v>
      </c>
      <c r="D33" s="50" t="s">
        <v>138</v>
      </c>
      <c r="E33" s="51" t="s">
        <v>84</v>
      </c>
      <c r="F33" s="52" t="s">
        <v>172</v>
      </c>
      <c r="G33" s="50" t="s">
        <v>174</v>
      </c>
      <c r="H33" s="59"/>
      <c r="I33" s="63" t="s">
        <v>175</v>
      </c>
      <c r="J33" s="55">
        <v>61605</v>
      </c>
      <c r="K33" s="56" t="s">
        <v>137</v>
      </c>
      <c r="L33" s="50"/>
      <c r="M33" s="56" t="s">
        <v>106</v>
      </c>
      <c r="N33" s="64"/>
      <c r="O33" s="15">
        <f>SUM(Tabla2[[#This Row],[INGRESOS DE FUENTE LOCAL                     (aprobado)]:[RECURSOS ESTATALES (aprobado)]])</f>
        <v>0</v>
      </c>
      <c r="P33" s="15">
        <v>0</v>
      </c>
      <c r="Q33" s="15">
        <v>0</v>
      </c>
      <c r="R33" s="15">
        <v>0</v>
      </c>
      <c r="S33" s="15">
        <v>0</v>
      </c>
      <c r="T33" s="15">
        <v>0</v>
      </c>
      <c r="U33" s="65" t="s">
        <v>177</v>
      </c>
      <c r="V33" s="15">
        <f>SUM(Tabla2[[#This Row],[INGRESOS DE FUENTE LOCAL            (modificado)]:[RECURSOS ESTATALES (modificado)]])</f>
        <v>257000</v>
      </c>
      <c r="W33" s="15">
        <v>0</v>
      </c>
      <c r="X33" s="34">
        <v>257000</v>
      </c>
      <c r="Y33" s="15">
        <v>0</v>
      </c>
      <c r="Z33" s="15">
        <v>0</v>
      </c>
      <c r="AA33" s="15">
        <v>0</v>
      </c>
      <c r="AB33" s="15">
        <f>SUM(Tabla2[[#This Row],[INGRESOS DE FUENTE LOCAL              (devengado)]:[RECURSOS ESTATALES (devengado)]])</f>
        <v>0</v>
      </c>
      <c r="AC33" s="15">
        <v>0</v>
      </c>
      <c r="AD33" s="15">
        <v>0</v>
      </c>
      <c r="AE33" s="15">
        <v>0</v>
      </c>
      <c r="AF33" s="15">
        <v>0</v>
      </c>
      <c r="AG33" s="15">
        <v>0</v>
      </c>
      <c r="AH33" s="15">
        <f>SUM(Tabla2[[#This Row],[INGRESOS DE FUENTE LOCAL              (devengado)]:[RECURSOS ESTATALES (devengado)]])</f>
        <v>0</v>
      </c>
      <c r="AI33" s="15">
        <v>0</v>
      </c>
      <c r="AJ33" s="15">
        <v>0</v>
      </c>
      <c r="AK33" s="15">
        <v>0</v>
      </c>
      <c r="AL33" s="15">
        <v>0</v>
      </c>
      <c r="AM33" s="15">
        <v>0</v>
      </c>
      <c r="AN33" s="15">
        <f>SUM(Tabla2[[#This Row],[INGRESOS DE FUENTE LOCAL                 (ejercido)]:[RECURSOS ESTATALES (ejercido)]])</f>
        <v>0</v>
      </c>
      <c r="AO33" s="15">
        <v>0</v>
      </c>
      <c r="AP33" s="15">
        <v>0</v>
      </c>
      <c r="AQ33" s="15">
        <v>0</v>
      </c>
      <c r="AR33" s="15">
        <v>0</v>
      </c>
      <c r="AS33" s="15">
        <v>0</v>
      </c>
      <c r="AT33" s="15">
        <f t="shared" si="0"/>
        <v>0</v>
      </c>
      <c r="AU33" s="15">
        <v>0</v>
      </c>
      <c r="AV33" s="15">
        <v>0</v>
      </c>
      <c r="AW33" s="15">
        <v>0</v>
      </c>
      <c r="AX33" s="15">
        <v>0</v>
      </c>
      <c r="AY33" s="15">
        <v>0</v>
      </c>
      <c r="AZ33" s="32"/>
      <c r="BA33" s="15">
        <f>SUM(Tabla3[[#This Row],[INGRESOS DE FUENTE LOCAL                          (por ejercer)]:[RECURSOS ESTATALES        (por ejercer)]])</f>
        <v>257000</v>
      </c>
      <c r="BB33" s="15">
        <f t="shared" ref="BB33:BB34" si="1">SUM(BB8:BB32)</f>
        <v>0</v>
      </c>
      <c r="BC33" s="15">
        <f>SUM(Tabla2[[#This Row],[PARTICIPACIONES (modificado)]]-Tabla3[[#This Row],[PARTICIPACIONES (pagado)]])</f>
        <v>257000</v>
      </c>
      <c r="BD33" s="15">
        <f t="shared" ref="BD33" si="2">SUM(BD8:BD32)</f>
        <v>0</v>
      </c>
      <c r="BE33" s="15">
        <f>SUM(Tabla2[[#This Row],[RECURSOS FEDERALES CONVENIDOS (comprometido)]]-Tabla3[[#This Row],[RECURSOS FEDERALES CONVENIDOS (pagado)]])</f>
        <v>0</v>
      </c>
      <c r="BF33" s="15">
        <v>0</v>
      </c>
    </row>
    <row r="34" spans="1:58" ht="204" customHeight="1" x14ac:dyDescent="0.3">
      <c r="A34" s="49" t="s">
        <v>171</v>
      </c>
      <c r="B34" s="50" t="s">
        <v>78</v>
      </c>
      <c r="C34" s="50" t="s">
        <v>79</v>
      </c>
      <c r="D34" s="50" t="s">
        <v>138</v>
      </c>
      <c r="E34" s="51" t="s">
        <v>84</v>
      </c>
      <c r="F34" s="52" t="s">
        <v>173</v>
      </c>
      <c r="G34" s="50" t="s">
        <v>103</v>
      </c>
      <c r="H34" s="59"/>
      <c r="I34" s="63" t="s">
        <v>175</v>
      </c>
      <c r="J34" s="55">
        <v>61605</v>
      </c>
      <c r="K34" s="56" t="s">
        <v>137</v>
      </c>
      <c r="L34" s="50"/>
      <c r="M34" s="56" t="s">
        <v>106</v>
      </c>
      <c r="N34" s="64"/>
      <c r="O34" s="15">
        <f>SUM(Tabla2[[#This Row],[INGRESOS DE FUENTE LOCAL                     (aprobado)]:[RECURSOS ESTATALES (aprobado)]])</f>
        <v>0</v>
      </c>
      <c r="P34" s="15">
        <v>0</v>
      </c>
      <c r="Q34" s="15">
        <v>0</v>
      </c>
      <c r="R34" s="15">
        <v>0</v>
      </c>
      <c r="S34" s="15">
        <v>0</v>
      </c>
      <c r="T34" s="15">
        <v>0</v>
      </c>
      <c r="U34" s="65" t="s">
        <v>177</v>
      </c>
      <c r="V34" s="15">
        <f>SUM(Tabla2[[#This Row],[INGRESOS DE FUENTE LOCAL            (modificado)]:[RECURSOS ESTATALES (modificado)]])</f>
        <v>450000</v>
      </c>
      <c r="W34" s="15">
        <v>0</v>
      </c>
      <c r="X34" s="34">
        <v>450000</v>
      </c>
      <c r="Y34" s="15">
        <v>0</v>
      </c>
      <c r="Z34" s="15">
        <v>0</v>
      </c>
      <c r="AA34" s="15">
        <v>0</v>
      </c>
      <c r="AB34" s="15">
        <f>SUM(Tabla2[[#This Row],[INGRESOS DE FUENTE LOCAL              (devengado)]:[RECURSOS ESTATALES (devengado)]])</f>
        <v>0</v>
      </c>
      <c r="AC34" s="15">
        <v>0</v>
      </c>
      <c r="AD34" s="15">
        <v>0</v>
      </c>
      <c r="AE34" s="15">
        <v>0</v>
      </c>
      <c r="AF34" s="15">
        <v>0</v>
      </c>
      <c r="AG34" s="15">
        <v>0</v>
      </c>
      <c r="AH34" s="15">
        <f>SUM(Tabla2[[#This Row],[INGRESOS DE FUENTE LOCAL              (devengado)]:[RECURSOS ESTATALES (devengado)]])</f>
        <v>0</v>
      </c>
      <c r="AI34" s="15">
        <v>0</v>
      </c>
      <c r="AJ34" s="15">
        <v>0</v>
      </c>
      <c r="AK34" s="15">
        <v>0</v>
      </c>
      <c r="AL34" s="15">
        <v>0</v>
      </c>
      <c r="AM34" s="15">
        <v>0</v>
      </c>
      <c r="AN34" s="15">
        <f>SUM(Tabla2[[#This Row],[INGRESOS DE FUENTE LOCAL                 (ejercido)]:[RECURSOS ESTATALES (ejercido)]])</f>
        <v>0</v>
      </c>
      <c r="AO34" s="15">
        <v>0</v>
      </c>
      <c r="AP34" s="15">
        <v>0</v>
      </c>
      <c r="AQ34" s="15">
        <v>0</v>
      </c>
      <c r="AR34" s="15">
        <v>0</v>
      </c>
      <c r="AS34" s="15">
        <v>0</v>
      </c>
      <c r="AT34" s="15">
        <f>SUM(AU33:AY33)</f>
        <v>0</v>
      </c>
      <c r="AU34" s="15">
        <f>SUM(AS27:AS32)</f>
        <v>0</v>
      </c>
      <c r="AV34" s="15">
        <v>0</v>
      </c>
      <c r="AW34" s="15">
        <v>0</v>
      </c>
      <c r="AX34" s="15">
        <v>0</v>
      </c>
      <c r="AY34" s="15">
        <v>0</v>
      </c>
      <c r="AZ34" s="41"/>
      <c r="BA34" s="15">
        <f>SUM(Tabla3[[#This Row],[INGRESOS DE FUENTE LOCAL                          (por ejercer)]:[RECURSOS ESTATALES        (por ejercer)]])</f>
        <v>450000</v>
      </c>
      <c r="BB34" s="15">
        <f t="shared" si="1"/>
        <v>0</v>
      </c>
      <c r="BC34" s="15">
        <f>SUM(Tabla2[[#This Row],[PARTICIPACIONES (modificado)]]-Tabla3[[#This Row],[PARTICIPACIONES (pagado)]])</f>
        <v>450000</v>
      </c>
      <c r="BD34" s="15">
        <v>0</v>
      </c>
      <c r="BE34" s="15">
        <f>SUM(Tabla2[[#This Row],[RECURSOS FEDERALES CONVENIDOS (comprometido)]]-Tabla3[[#This Row],[RECURSOS FEDERALES CONVENIDOS (pagado)]])</f>
        <v>0</v>
      </c>
      <c r="BF34" s="15">
        <v>0</v>
      </c>
    </row>
    <row r="35" spans="1:58" ht="197.25" customHeight="1" x14ac:dyDescent="0.3">
      <c r="A35" s="66" t="s">
        <v>188</v>
      </c>
      <c r="B35" s="50" t="s">
        <v>78</v>
      </c>
      <c r="C35" s="50" t="s">
        <v>78</v>
      </c>
      <c r="D35" s="50" t="s">
        <v>107</v>
      </c>
      <c r="E35" s="51" t="s">
        <v>84</v>
      </c>
      <c r="F35" s="67" t="s">
        <v>209</v>
      </c>
      <c r="G35" s="59" t="s">
        <v>181</v>
      </c>
      <c r="H35" s="59">
        <v>520</v>
      </c>
      <c r="I35" s="55" t="s">
        <v>85</v>
      </c>
      <c r="J35" s="68">
        <v>61306</v>
      </c>
      <c r="K35" s="56" t="s">
        <v>137</v>
      </c>
      <c r="L35" s="50"/>
      <c r="M35" s="56" t="s">
        <v>106</v>
      </c>
      <c r="N35" s="64"/>
      <c r="O35" s="15">
        <f>SUM(Tabla2[[#This Row],[INGRESOS DE FUENTE LOCAL                     (aprobado)]:[RECURSOS ESTATALES (aprobado)]])</f>
        <v>0</v>
      </c>
      <c r="P35" s="15">
        <v>0</v>
      </c>
      <c r="Q35" s="15">
        <v>0</v>
      </c>
      <c r="R35" s="15">
        <v>0</v>
      </c>
      <c r="S35" s="15">
        <v>0</v>
      </c>
      <c r="T35" s="15">
        <v>0</v>
      </c>
      <c r="U35" s="57" t="s">
        <v>223</v>
      </c>
      <c r="V35" s="15">
        <f>SUM(Tabla2[[#This Row],[INGRESOS DE FUENTE LOCAL            (modificado)]:[RECURSOS ESTATALES (modificado)]])</f>
        <v>600000</v>
      </c>
      <c r="W35" s="15">
        <v>0</v>
      </c>
      <c r="X35" s="15">
        <v>0</v>
      </c>
      <c r="Y35" s="15">
        <v>0</v>
      </c>
      <c r="Z35" s="15">
        <v>600000</v>
      </c>
      <c r="AA35" s="15">
        <v>0</v>
      </c>
      <c r="AB35" s="15">
        <f>SUM(Tabla2[[#This Row],[INGRESOS DE FUENTE LOCAL              (devengado)]:[RECURSOS ESTATALES (devengado)]])</f>
        <v>0</v>
      </c>
      <c r="AC35" s="15">
        <v>0</v>
      </c>
      <c r="AD35" s="15">
        <v>0</v>
      </c>
      <c r="AE35" s="15">
        <v>0</v>
      </c>
      <c r="AF35" s="15">
        <v>0</v>
      </c>
      <c r="AG35" s="15">
        <v>0</v>
      </c>
      <c r="AH35" s="15">
        <f>SUM(Tabla2[[#This Row],[INGRESOS DE FUENTE LOCAL              (devengado)]:[RECURSOS ESTATALES (devengado)]])</f>
        <v>0</v>
      </c>
      <c r="AI35" s="43"/>
      <c r="AJ35" s="15">
        <v>0</v>
      </c>
      <c r="AK35" s="15">
        <v>0</v>
      </c>
      <c r="AL35" s="15">
        <v>0</v>
      </c>
      <c r="AM35" s="15">
        <v>0</v>
      </c>
      <c r="AN35" s="15">
        <f>SUM(Tabla2[[#This Row],[INGRESOS DE FUENTE LOCAL                 (ejercido)]:[RECURSOS ESTATALES (ejercido)]])</f>
        <v>0</v>
      </c>
      <c r="AO35" s="15">
        <f t="shared" ref="AO35:AO45" si="3">SUM(AM29:AM34)</f>
        <v>0</v>
      </c>
      <c r="AP35" s="15">
        <v>0</v>
      </c>
      <c r="AQ35" s="15">
        <v>0</v>
      </c>
      <c r="AR35" s="15">
        <v>0</v>
      </c>
      <c r="AS35" s="15">
        <v>0</v>
      </c>
      <c r="AT35" s="15">
        <f>SUM(AU34:AY34)</f>
        <v>0</v>
      </c>
      <c r="AU35" s="15">
        <f t="shared" ref="AU35:AU45" si="4">SUM(AS29:AS34)</f>
        <v>0</v>
      </c>
      <c r="AV35" s="15">
        <v>0</v>
      </c>
      <c r="AW35" s="15">
        <v>0</v>
      </c>
      <c r="AX35" s="15">
        <v>0</v>
      </c>
      <c r="AY35" s="15">
        <v>0</v>
      </c>
      <c r="AZ35" s="41"/>
      <c r="BA35" s="15">
        <f>SUM(Tabla3[[#This Row],[INGRESOS DE FUENTE LOCAL                          (por ejercer)]:[RECURSOS ESTATALES        (por ejercer)]])</f>
        <v>4692412.3499999996</v>
      </c>
      <c r="BB35" s="15">
        <f t="shared" ref="BB35:BF35" si="5">SUM(BB8:BB34)</f>
        <v>0</v>
      </c>
      <c r="BC35" s="15">
        <f t="shared" si="5"/>
        <v>707000</v>
      </c>
      <c r="BD35" s="15">
        <f t="shared" si="5"/>
        <v>0</v>
      </c>
      <c r="BE35" s="15">
        <f>SUM(Tabla2[[#This Row],[RECURSOS FEDERALES CONVENIDOS (comprometido)]]-Tabla3[[#This Row],[RECURSOS FEDERALES CONVENIDOS (pagado)]])</f>
        <v>0</v>
      </c>
      <c r="BF35" s="15">
        <f t="shared" si="5"/>
        <v>3985412.35</v>
      </c>
    </row>
    <row r="36" spans="1:58" ht="132" x14ac:dyDescent="0.3">
      <c r="A36" s="66" t="s">
        <v>189</v>
      </c>
      <c r="B36" s="50" t="s">
        <v>78</v>
      </c>
      <c r="C36" s="50" t="s">
        <v>80</v>
      </c>
      <c r="D36" s="50" t="s">
        <v>107</v>
      </c>
      <c r="E36" s="51" t="s">
        <v>84</v>
      </c>
      <c r="F36" s="67" t="s">
        <v>210</v>
      </c>
      <c r="G36" s="59" t="s">
        <v>182</v>
      </c>
      <c r="H36" s="59">
        <v>520</v>
      </c>
      <c r="I36" s="55" t="s">
        <v>85</v>
      </c>
      <c r="J36" s="68">
        <v>61202</v>
      </c>
      <c r="K36" s="56" t="s">
        <v>137</v>
      </c>
      <c r="L36" s="50"/>
      <c r="M36" s="56" t="s">
        <v>106</v>
      </c>
      <c r="N36" s="64"/>
      <c r="O36" s="15">
        <f>SUM(Tabla2[[#This Row],[INGRESOS DE FUENTE LOCAL                     (aprobado)]:[RECURSOS ESTATALES (aprobado)]])</f>
        <v>0</v>
      </c>
      <c r="P36" s="15">
        <v>0</v>
      </c>
      <c r="Q36" s="15">
        <v>0</v>
      </c>
      <c r="R36" s="15">
        <v>0</v>
      </c>
      <c r="S36" s="15">
        <v>0</v>
      </c>
      <c r="T36" s="15">
        <v>0</v>
      </c>
      <c r="U36" s="57" t="s">
        <v>223</v>
      </c>
      <c r="V36" s="15">
        <f>SUM(Tabla2[[#This Row],[INGRESOS DE FUENTE LOCAL            (modificado)]:[RECURSOS ESTATALES (modificado)]])</f>
        <v>250000</v>
      </c>
      <c r="W36" s="15">
        <v>0</v>
      </c>
      <c r="X36" s="15">
        <v>0</v>
      </c>
      <c r="Y36" s="15">
        <v>0</v>
      </c>
      <c r="Z36" s="15">
        <v>250000</v>
      </c>
      <c r="AA36" s="15">
        <v>0</v>
      </c>
      <c r="AB36" s="15">
        <f>SUM(Tabla2[[#This Row],[INGRESOS DE FUENTE LOCAL              (devengado)]:[RECURSOS ESTATALES (devengado)]])</f>
        <v>0</v>
      </c>
      <c r="AC36" s="15"/>
      <c r="AD36" s="15">
        <v>0</v>
      </c>
      <c r="AE36" s="15">
        <v>0</v>
      </c>
      <c r="AF36" s="15">
        <f>Tabla2[[#This Row],[RECURSOS FEDERALES CONVENIDOS (aprobado)]]</f>
        <v>0</v>
      </c>
      <c r="AG36" s="15">
        <v>0</v>
      </c>
      <c r="AH36" s="15">
        <f>SUM(Tabla2[[#This Row],[INGRESOS DE FUENTE LOCAL              (devengado)]:[RECURSOS ESTATALES (devengado)]])</f>
        <v>0</v>
      </c>
      <c r="AI36" s="15">
        <v>0</v>
      </c>
      <c r="AJ36" s="15">
        <v>0</v>
      </c>
      <c r="AK36" s="15">
        <v>0</v>
      </c>
      <c r="AL36" s="15">
        <v>0</v>
      </c>
      <c r="AM36" s="15">
        <v>0</v>
      </c>
      <c r="AN36" s="15">
        <f>SUM(Tabla2[[#This Row],[INGRESOS DE FUENTE LOCAL                 (ejercido)]:[RECURSOS ESTATALES (ejercido)]])</f>
        <v>0</v>
      </c>
      <c r="AO36" s="15">
        <f t="shared" si="3"/>
        <v>0</v>
      </c>
      <c r="AP36" s="15">
        <v>0</v>
      </c>
      <c r="AQ36" s="15">
        <v>0</v>
      </c>
      <c r="AR36" s="15">
        <v>0</v>
      </c>
      <c r="AS36" s="15">
        <v>0</v>
      </c>
      <c r="AT36" s="15">
        <f>SUM(AU35:AY35)</f>
        <v>0</v>
      </c>
      <c r="AU36" s="15">
        <f t="shared" si="4"/>
        <v>0</v>
      </c>
      <c r="AV36" s="69">
        <v>0</v>
      </c>
      <c r="AW36" s="69">
        <v>0</v>
      </c>
      <c r="AX36" s="69">
        <v>0</v>
      </c>
      <c r="AY36" s="69">
        <v>0</v>
      </c>
      <c r="AZ36" s="70"/>
      <c r="BA36" s="15">
        <f>SUM(Tabla3[[#This Row],[INGRESOS DE FUENTE LOCAL                          (por ejercer)]:[RECURSOS ESTATALES        (por ejercer)]])</f>
        <v>0</v>
      </c>
      <c r="BB36" s="69">
        <v>0</v>
      </c>
      <c r="BC36" s="69">
        <v>0</v>
      </c>
      <c r="BD36" s="69">
        <v>0</v>
      </c>
      <c r="BE36" s="15">
        <f>SUM(Tabla2[[#This Row],[RECURSOS FEDERALES CONVENIDOS (comprometido)]]-Tabla3[[#This Row],[RECURSOS FEDERALES CONVENIDOS (pagado)]])</f>
        <v>0</v>
      </c>
      <c r="BF36" s="69">
        <v>0</v>
      </c>
    </row>
    <row r="37" spans="1:58" ht="148.5" x14ac:dyDescent="0.3">
      <c r="A37" s="66" t="s">
        <v>190</v>
      </c>
      <c r="B37" s="50" t="s">
        <v>78</v>
      </c>
      <c r="C37" s="50" t="s">
        <v>80</v>
      </c>
      <c r="D37" s="50" t="s">
        <v>138</v>
      </c>
      <c r="E37" s="51" t="s">
        <v>84</v>
      </c>
      <c r="F37" s="67" t="s">
        <v>211</v>
      </c>
      <c r="G37" s="59" t="s">
        <v>183</v>
      </c>
      <c r="H37" s="59">
        <v>520</v>
      </c>
      <c r="I37" s="55" t="s">
        <v>85</v>
      </c>
      <c r="J37" s="68">
        <v>61605</v>
      </c>
      <c r="K37" s="56" t="s">
        <v>137</v>
      </c>
      <c r="L37" s="50"/>
      <c r="M37" s="56" t="s">
        <v>106</v>
      </c>
      <c r="N37" s="64"/>
      <c r="O37" s="15">
        <f>SUM(Tabla2[[#This Row],[INGRESOS DE FUENTE LOCAL                     (aprobado)]:[RECURSOS ESTATALES (aprobado)]])</f>
        <v>0</v>
      </c>
      <c r="P37" s="15">
        <v>0</v>
      </c>
      <c r="Q37" s="15">
        <v>0</v>
      </c>
      <c r="R37" s="15">
        <v>0</v>
      </c>
      <c r="S37" s="15">
        <v>0</v>
      </c>
      <c r="T37" s="15">
        <v>0</v>
      </c>
      <c r="U37" s="57" t="s">
        <v>223</v>
      </c>
      <c r="V37" s="15">
        <f>SUM(Tabla2[[#This Row],[INGRESOS DE FUENTE LOCAL            (modificado)]:[RECURSOS ESTATALES (modificado)]])</f>
        <v>1187000</v>
      </c>
      <c r="W37" s="15">
        <v>0</v>
      </c>
      <c r="X37" s="15">
        <v>0</v>
      </c>
      <c r="Y37" s="15">
        <v>0</v>
      </c>
      <c r="Z37" s="15">
        <v>1187000</v>
      </c>
      <c r="AA37" s="15">
        <v>0</v>
      </c>
      <c r="AB37" s="15">
        <f>SUM(Tabla2[[#This Row],[INGRESOS DE FUENTE LOCAL              (devengado)]:[RECURSOS ESTATALES (devengado)]])</f>
        <v>0</v>
      </c>
      <c r="AC37" s="15">
        <v>0</v>
      </c>
      <c r="AD37" s="15">
        <v>0</v>
      </c>
      <c r="AE37" s="15">
        <v>0</v>
      </c>
      <c r="AF37" s="15">
        <v>0</v>
      </c>
      <c r="AG37" s="15">
        <v>0</v>
      </c>
      <c r="AH37" s="15">
        <f>SUM(Tabla2[[#This Row],[INGRESOS DE FUENTE LOCAL              (devengado)]:[RECURSOS ESTATALES (devengado)]])</f>
        <v>0</v>
      </c>
      <c r="AI37" s="15">
        <f t="shared" ref="AI37:AI45" si="6">SUM(AG31:AG36)</f>
        <v>0</v>
      </c>
      <c r="AJ37" s="15">
        <v>0</v>
      </c>
      <c r="AK37" s="15">
        <v>0</v>
      </c>
      <c r="AL37" s="15">
        <v>0</v>
      </c>
      <c r="AM37" s="15">
        <v>0</v>
      </c>
      <c r="AN37" s="15">
        <f>SUM(Tabla2[[#This Row],[INGRESOS DE FUENTE LOCAL                 (ejercido)]:[RECURSOS ESTATALES (ejercido)]])</f>
        <v>0</v>
      </c>
      <c r="AO37" s="15">
        <v>0</v>
      </c>
      <c r="AP37" s="15">
        <v>0</v>
      </c>
      <c r="AQ37" s="15">
        <v>0</v>
      </c>
      <c r="AR37" s="15">
        <v>0</v>
      </c>
      <c r="AS37" s="15">
        <v>0</v>
      </c>
      <c r="AT37" s="15">
        <f t="shared" ref="AT37:AT45" si="7">SUM(AU37:AY37)</f>
        <v>0</v>
      </c>
      <c r="AU37" s="15">
        <f t="shared" si="4"/>
        <v>0</v>
      </c>
      <c r="AV37" s="69">
        <v>0</v>
      </c>
      <c r="AW37" s="69">
        <v>0</v>
      </c>
      <c r="AX37" s="69">
        <v>0</v>
      </c>
      <c r="AY37" s="69">
        <v>0</v>
      </c>
      <c r="AZ37" s="70"/>
      <c r="BA37" s="15">
        <f>SUM(Tabla3[[#This Row],[INGRESOS DE FUENTE LOCAL                          (por ejercer)]:[RECURSOS ESTATALES        (por ejercer)]])</f>
        <v>0</v>
      </c>
      <c r="BB37" s="69"/>
      <c r="BC37" s="69">
        <v>0</v>
      </c>
      <c r="BD37" s="69">
        <v>0</v>
      </c>
      <c r="BE37" s="15">
        <f>SUM(Tabla2[[#This Row],[RECURSOS FEDERALES CONVENIDOS (comprometido)]]-Tabla3[[#This Row],[RECURSOS FEDERALES CONVENIDOS (pagado)]])</f>
        <v>0</v>
      </c>
      <c r="BF37" s="69">
        <v>0</v>
      </c>
    </row>
    <row r="38" spans="1:58" ht="132" x14ac:dyDescent="0.3">
      <c r="A38" s="66" t="s">
        <v>191</v>
      </c>
      <c r="B38" s="50" t="s">
        <v>78</v>
      </c>
      <c r="C38" s="50" t="s">
        <v>82</v>
      </c>
      <c r="D38" s="50" t="s">
        <v>138</v>
      </c>
      <c r="E38" s="51" t="s">
        <v>84</v>
      </c>
      <c r="F38" s="67" t="s">
        <v>212</v>
      </c>
      <c r="G38" s="59" t="s">
        <v>101</v>
      </c>
      <c r="H38" s="59">
        <v>520</v>
      </c>
      <c r="I38" s="55" t="s">
        <v>85</v>
      </c>
      <c r="J38" s="68">
        <v>61605</v>
      </c>
      <c r="K38" s="56" t="s">
        <v>137</v>
      </c>
      <c r="L38" s="50" t="s">
        <v>228</v>
      </c>
      <c r="M38" s="56" t="s">
        <v>106</v>
      </c>
      <c r="N38" s="64"/>
      <c r="O38" s="15">
        <f>SUM(Tabla2[[#This Row],[INGRESOS DE FUENTE LOCAL                     (aprobado)]:[RECURSOS ESTATALES (aprobado)]])</f>
        <v>0</v>
      </c>
      <c r="P38" s="15">
        <v>0</v>
      </c>
      <c r="Q38" s="15">
        <v>0</v>
      </c>
      <c r="R38" s="15">
        <v>0</v>
      </c>
      <c r="S38" s="15">
        <v>0</v>
      </c>
      <c r="T38" s="15">
        <v>0</v>
      </c>
      <c r="U38" s="57" t="s">
        <v>223</v>
      </c>
      <c r="V38" s="15">
        <f>SUM(Tabla2[[#This Row],[INGRESOS DE FUENTE LOCAL            (modificado)]:[RECURSOS ESTATALES (modificado)]])</f>
        <v>1260000</v>
      </c>
      <c r="W38" s="15">
        <v>0</v>
      </c>
      <c r="X38" s="15">
        <v>0</v>
      </c>
      <c r="Y38" s="15">
        <v>0</v>
      </c>
      <c r="Z38" s="15">
        <v>1260000</v>
      </c>
      <c r="AA38" s="15">
        <v>0</v>
      </c>
      <c r="AB38" s="15">
        <f>SUM(Tabla2[[#This Row],[INGRESOS DE FUENTE LOCAL              (devengado)]:[RECURSOS ESTATALES (devengado)]])</f>
        <v>1260000</v>
      </c>
      <c r="AC38" s="15">
        <v>0</v>
      </c>
      <c r="AD38" s="15">
        <v>0</v>
      </c>
      <c r="AE38" s="15">
        <v>0</v>
      </c>
      <c r="AF38" s="15">
        <v>1260000</v>
      </c>
      <c r="AG38" s="15">
        <v>0</v>
      </c>
      <c r="AH38" s="15">
        <f>SUM(Tabla2[[#This Row],[INGRESOS DE FUENTE LOCAL              (devengado)]:[RECURSOS ESTATALES (devengado)]])</f>
        <v>1260000</v>
      </c>
      <c r="AI38" s="15">
        <f t="shared" si="6"/>
        <v>0</v>
      </c>
      <c r="AJ38" s="15">
        <v>0</v>
      </c>
      <c r="AK38" s="15">
        <v>0</v>
      </c>
      <c r="AL38" s="15">
        <v>1260000</v>
      </c>
      <c r="AM38" s="15">
        <v>0</v>
      </c>
      <c r="AN38" s="15">
        <f>SUM(Tabla2[[#This Row],[INGRESOS DE FUENTE LOCAL                 (ejercido)]:[RECURSOS ESTATALES (ejercido)]])</f>
        <v>1260000</v>
      </c>
      <c r="AO38" s="15">
        <f t="shared" si="3"/>
        <v>0</v>
      </c>
      <c r="AP38" s="15">
        <v>0</v>
      </c>
      <c r="AQ38" s="15">
        <v>0</v>
      </c>
      <c r="AR38" s="15">
        <v>1260000</v>
      </c>
      <c r="AS38" s="15">
        <v>0</v>
      </c>
      <c r="AT38" s="15">
        <f t="shared" si="7"/>
        <v>1260000</v>
      </c>
      <c r="AU38" s="15">
        <f t="shared" si="4"/>
        <v>0</v>
      </c>
      <c r="AV38" s="69">
        <v>0</v>
      </c>
      <c r="AW38" s="69">
        <v>0</v>
      </c>
      <c r="AX38" s="69">
        <v>1260000</v>
      </c>
      <c r="AY38" s="69">
        <v>0</v>
      </c>
      <c r="AZ38" s="71"/>
      <c r="BA38" s="15">
        <f>SUM(Tabla3[[#This Row],[INGRESOS DE FUENTE LOCAL                          (por ejercer)]:[RECURSOS ESTATALES        (por ejercer)]])</f>
        <v>0</v>
      </c>
      <c r="BB38" s="69">
        <v>0</v>
      </c>
      <c r="BC38" s="69">
        <v>0</v>
      </c>
      <c r="BD38" s="69">
        <v>0</v>
      </c>
      <c r="BE38" s="15">
        <f>SUM(Tabla2[[#This Row],[RECURSOS FEDERALES CONVENIDOS (comprometido)]]-Tabla3[[#This Row],[RECURSOS FEDERALES CONVENIDOS (pagado)]])</f>
        <v>0</v>
      </c>
      <c r="BF38" s="69">
        <v>0</v>
      </c>
    </row>
    <row r="39" spans="1:58" ht="132" x14ac:dyDescent="0.3">
      <c r="A39" s="66" t="s">
        <v>192</v>
      </c>
      <c r="B39" s="50" t="s">
        <v>78</v>
      </c>
      <c r="C39" s="50" t="s">
        <v>82</v>
      </c>
      <c r="D39" s="50" t="s">
        <v>107</v>
      </c>
      <c r="E39" s="51" t="s">
        <v>84</v>
      </c>
      <c r="F39" s="67" t="s">
        <v>213</v>
      </c>
      <c r="G39" s="59" t="s">
        <v>181</v>
      </c>
      <c r="H39" s="59">
        <v>520</v>
      </c>
      <c r="I39" s="55" t="s">
        <v>85</v>
      </c>
      <c r="J39" s="68">
        <v>61306</v>
      </c>
      <c r="K39" s="56" t="s">
        <v>137</v>
      </c>
      <c r="L39" s="50"/>
      <c r="M39" s="56" t="s">
        <v>106</v>
      </c>
      <c r="N39" s="64"/>
      <c r="O39" s="15">
        <f>SUM(Tabla2[[#This Row],[INGRESOS DE FUENTE LOCAL                     (aprobado)]:[RECURSOS ESTATALES (aprobado)]])</f>
        <v>0</v>
      </c>
      <c r="P39" s="15">
        <v>0</v>
      </c>
      <c r="Q39" s="15">
        <v>0</v>
      </c>
      <c r="R39" s="15">
        <v>0</v>
      </c>
      <c r="S39" s="15">
        <v>0</v>
      </c>
      <c r="T39" s="15">
        <v>0</v>
      </c>
      <c r="U39" s="57" t="s">
        <v>223</v>
      </c>
      <c r="V39" s="15">
        <f>SUM(Tabla2[[#This Row],[INGRESOS DE FUENTE LOCAL            (modificado)]:[RECURSOS ESTATALES (modificado)]])</f>
        <v>665000</v>
      </c>
      <c r="W39" s="15">
        <v>0</v>
      </c>
      <c r="X39" s="15">
        <v>0</v>
      </c>
      <c r="Y39" s="15">
        <v>0</v>
      </c>
      <c r="Z39" s="15">
        <v>665000</v>
      </c>
      <c r="AA39" s="15">
        <v>0</v>
      </c>
      <c r="AB39" s="15">
        <f>SUM(Tabla2[[#This Row],[INGRESOS DE FUENTE LOCAL              (devengado)]:[RECURSOS ESTATALES (devengado)]])</f>
        <v>0</v>
      </c>
      <c r="AC39" s="15">
        <v>0</v>
      </c>
      <c r="AD39" s="15">
        <v>0</v>
      </c>
      <c r="AE39" s="15"/>
      <c r="AF39" s="15">
        <v>0</v>
      </c>
      <c r="AG39" s="15">
        <v>0</v>
      </c>
      <c r="AH39" s="15">
        <f>SUM(Tabla2[[#This Row],[INGRESOS DE FUENTE LOCAL              (devengado)]:[RECURSOS ESTATALES (devengado)]])</f>
        <v>0</v>
      </c>
      <c r="AI39" s="43">
        <f t="shared" si="6"/>
        <v>0</v>
      </c>
      <c r="AJ39" s="15"/>
      <c r="AK39" s="15"/>
      <c r="AL39" s="15"/>
      <c r="AM39" s="15"/>
      <c r="AN39" s="15">
        <f>SUM(Tabla2[[#This Row],[INGRESOS DE FUENTE LOCAL                 (ejercido)]:[RECURSOS ESTATALES (ejercido)]])</f>
        <v>0</v>
      </c>
      <c r="AO39" s="15">
        <f t="shared" si="3"/>
        <v>0</v>
      </c>
      <c r="AP39" s="15"/>
      <c r="AQ39" s="15"/>
      <c r="AR39" s="15"/>
      <c r="AS39" s="15"/>
      <c r="AT39" s="15">
        <f t="shared" si="7"/>
        <v>0</v>
      </c>
      <c r="AU39" s="15">
        <f t="shared" si="4"/>
        <v>0</v>
      </c>
      <c r="AV39" s="69"/>
      <c r="AW39" s="69"/>
      <c r="AX39" s="69"/>
      <c r="AY39" s="69"/>
      <c r="AZ39" s="70"/>
      <c r="BA39" s="15">
        <f>SUM(Tabla3[[#This Row],[INGRESOS DE FUENTE LOCAL                          (por ejercer)]:[RECURSOS ESTATALES        (por ejercer)]])</f>
        <v>0</v>
      </c>
      <c r="BB39" s="69"/>
      <c r="BC39" s="69"/>
      <c r="BD39" s="69"/>
      <c r="BE39" s="15">
        <f>SUM(Tabla2[[#This Row],[RECURSOS FEDERALES CONVENIDOS (comprometido)]]-Tabla3[[#This Row],[RECURSOS FEDERALES CONVENIDOS (pagado)]])</f>
        <v>0</v>
      </c>
      <c r="BF39" s="69"/>
    </row>
    <row r="40" spans="1:58" ht="132" x14ac:dyDescent="0.3">
      <c r="A40" s="66" t="s">
        <v>193</v>
      </c>
      <c r="B40" s="50" t="s">
        <v>78</v>
      </c>
      <c r="C40" s="50" t="s">
        <v>79</v>
      </c>
      <c r="D40" s="50" t="s">
        <v>138</v>
      </c>
      <c r="E40" s="51" t="s">
        <v>84</v>
      </c>
      <c r="F40" s="67" t="s">
        <v>211</v>
      </c>
      <c r="G40" s="59" t="s">
        <v>90</v>
      </c>
      <c r="H40" s="59">
        <v>520</v>
      </c>
      <c r="I40" s="55" t="s">
        <v>85</v>
      </c>
      <c r="J40" s="68">
        <v>61605</v>
      </c>
      <c r="K40" s="56" t="s">
        <v>137</v>
      </c>
      <c r="L40" s="50"/>
      <c r="M40" s="56" t="s">
        <v>106</v>
      </c>
      <c r="N40" s="64"/>
      <c r="O40" s="15">
        <f>SUM(Tabla2[[#This Row],[INGRESOS DE FUENTE LOCAL                     (aprobado)]:[RECURSOS ESTATALES (aprobado)]])</f>
        <v>0</v>
      </c>
      <c r="P40" s="15">
        <v>0</v>
      </c>
      <c r="Q40" s="15">
        <v>0</v>
      </c>
      <c r="R40" s="15">
        <v>0</v>
      </c>
      <c r="S40" s="15">
        <v>0</v>
      </c>
      <c r="T40" s="15">
        <v>0</v>
      </c>
      <c r="U40" s="57" t="s">
        <v>223</v>
      </c>
      <c r="V40" s="15">
        <f>SUM(Tabla2[[#This Row],[INGRESOS DE FUENTE LOCAL            (modificado)]:[RECURSOS ESTATALES (modificado)]])</f>
        <v>897000</v>
      </c>
      <c r="W40" s="15">
        <v>0</v>
      </c>
      <c r="X40" s="15">
        <v>0</v>
      </c>
      <c r="Y40" s="15">
        <v>0</v>
      </c>
      <c r="Z40" s="15">
        <v>897000</v>
      </c>
      <c r="AA40" s="15">
        <v>0</v>
      </c>
      <c r="AB40" s="15">
        <f>SUM(Tabla2[[#This Row],[INGRESOS DE FUENTE LOCAL              (devengado)]:[RECURSOS ESTATALES (devengado)]])</f>
        <v>0</v>
      </c>
      <c r="AC40" s="15"/>
      <c r="AD40" s="15"/>
      <c r="AE40" s="15"/>
      <c r="AF40" s="15">
        <f>Tabla2[[#This Row],[RECURSOS FEDERALES CONVENIDOS (aprobado)]]</f>
        <v>0</v>
      </c>
      <c r="AG40" s="15">
        <v>0</v>
      </c>
      <c r="AH40" s="15">
        <f>SUM(Tabla2[[#This Row],[INGRESOS DE FUENTE LOCAL              (devengado)]:[RECURSOS ESTATALES (devengado)]])</f>
        <v>0</v>
      </c>
      <c r="AI40" s="15">
        <v>0</v>
      </c>
      <c r="AJ40" s="15">
        <v>0</v>
      </c>
      <c r="AK40" s="15">
        <v>0</v>
      </c>
      <c r="AL40" s="15">
        <v>0</v>
      </c>
      <c r="AM40" s="15">
        <v>0</v>
      </c>
      <c r="AN40" s="15">
        <f>SUM(Tabla2[[#This Row],[INGRESOS DE FUENTE LOCAL                 (ejercido)]:[RECURSOS ESTATALES (ejercido)]])</f>
        <v>0</v>
      </c>
      <c r="AO40" s="15">
        <f t="shared" si="3"/>
        <v>0</v>
      </c>
      <c r="AP40" s="15">
        <v>0</v>
      </c>
      <c r="AQ40" s="15">
        <v>0</v>
      </c>
      <c r="AR40" s="15">
        <v>0</v>
      </c>
      <c r="AS40" s="15">
        <v>0</v>
      </c>
      <c r="AT40" s="15">
        <f t="shared" si="7"/>
        <v>0</v>
      </c>
      <c r="AU40" s="15">
        <f t="shared" si="4"/>
        <v>0</v>
      </c>
      <c r="AV40" s="69">
        <v>0</v>
      </c>
      <c r="AW40" s="69">
        <v>0</v>
      </c>
      <c r="AX40" s="69">
        <v>0</v>
      </c>
      <c r="AY40" s="69">
        <v>0</v>
      </c>
      <c r="AZ40" s="71"/>
      <c r="BA40" s="15">
        <f>SUM(Tabla3[[#This Row],[INGRESOS DE FUENTE LOCAL                          (por ejercer)]:[RECURSOS ESTATALES        (por ejercer)]])</f>
        <v>0</v>
      </c>
      <c r="BB40" s="69">
        <v>0</v>
      </c>
      <c r="BC40" s="69">
        <v>0</v>
      </c>
      <c r="BD40" s="69">
        <v>0</v>
      </c>
      <c r="BE40" s="15">
        <f>SUM(Tabla2[[#This Row],[RECURSOS FEDERALES CONVENIDOS (comprometido)]]-Tabla3[[#This Row],[RECURSOS FEDERALES CONVENIDOS (pagado)]])</f>
        <v>0</v>
      </c>
      <c r="BF40" s="69">
        <v>0</v>
      </c>
    </row>
    <row r="41" spans="1:58" ht="132" x14ac:dyDescent="0.3">
      <c r="A41" s="66" t="s">
        <v>194</v>
      </c>
      <c r="B41" s="50" t="s">
        <v>78</v>
      </c>
      <c r="C41" s="50" t="s">
        <v>99</v>
      </c>
      <c r="D41" s="50" t="s">
        <v>107</v>
      </c>
      <c r="E41" s="51" t="s">
        <v>84</v>
      </c>
      <c r="F41" s="67" t="s">
        <v>214</v>
      </c>
      <c r="G41" s="59" t="s">
        <v>184</v>
      </c>
      <c r="H41" s="59">
        <v>520</v>
      </c>
      <c r="I41" s="55" t="s">
        <v>85</v>
      </c>
      <c r="J41" s="68">
        <v>61204</v>
      </c>
      <c r="K41" s="56" t="s">
        <v>137</v>
      </c>
      <c r="L41" s="50"/>
      <c r="M41" s="56" t="s">
        <v>106</v>
      </c>
      <c r="N41" s="64"/>
      <c r="O41" s="15">
        <f>SUM(Tabla2[[#This Row],[INGRESOS DE FUENTE LOCAL                     (aprobado)]:[RECURSOS ESTATALES (aprobado)]])</f>
        <v>0</v>
      </c>
      <c r="P41" s="15">
        <v>0</v>
      </c>
      <c r="Q41" s="15">
        <v>0</v>
      </c>
      <c r="R41" s="15">
        <v>0</v>
      </c>
      <c r="S41" s="15">
        <v>0</v>
      </c>
      <c r="T41" s="15">
        <v>0</v>
      </c>
      <c r="U41" s="57" t="s">
        <v>223</v>
      </c>
      <c r="V41" s="15">
        <f>SUM(Tabla2[[#This Row],[INGRESOS DE FUENTE LOCAL            (modificado)]:[RECURSOS ESTATALES (modificado)]])</f>
        <v>633000</v>
      </c>
      <c r="W41" s="15">
        <v>0</v>
      </c>
      <c r="X41" s="15">
        <v>0</v>
      </c>
      <c r="Y41" s="15">
        <v>0</v>
      </c>
      <c r="Z41" s="15">
        <v>633000</v>
      </c>
      <c r="AA41" s="15">
        <v>0</v>
      </c>
      <c r="AB41" s="15">
        <f>SUM(Tabla2[[#This Row],[INGRESOS DE FUENTE LOCAL              (devengado)]:[RECURSOS ESTATALES (devengado)]])</f>
        <v>0</v>
      </c>
      <c r="AC41" s="15"/>
      <c r="AD41" s="15"/>
      <c r="AE41" s="15"/>
      <c r="AF41" s="15">
        <f>Tabla2[[#This Row],[RECURSOS FEDERALES CONVENIDOS (aprobado)]]</f>
        <v>0</v>
      </c>
      <c r="AG41" s="15"/>
      <c r="AH41" s="15">
        <f>SUM(Tabla2[[#This Row],[INGRESOS DE FUENTE LOCAL              (devengado)]:[RECURSOS ESTATALES (devengado)]])</f>
        <v>0</v>
      </c>
      <c r="AI41" s="15">
        <v>0</v>
      </c>
      <c r="AJ41" s="15">
        <v>0</v>
      </c>
      <c r="AK41" s="15">
        <v>0</v>
      </c>
      <c r="AL41" s="15">
        <v>0</v>
      </c>
      <c r="AM41" s="15">
        <v>0</v>
      </c>
      <c r="AN41" s="15">
        <f>SUM(Tabla2[[#This Row],[INGRESOS DE FUENTE LOCAL                 (ejercido)]:[RECURSOS ESTATALES (ejercido)]])</f>
        <v>0</v>
      </c>
      <c r="AO41" s="15">
        <f t="shared" si="3"/>
        <v>0</v>
      </c>
      <c r="AP41" s="15">
        <v>0</v>
      </c>
      <c r="AQ41" s="15">
        <v>0</v>
      </c>
      <c r="AR41" s="15">
        <v>0</v>
      </c>
      <c r="AS41" s="15">
        <v>0</v>
      </c>
      <c r="AT41" s="15">
        <f t="shared" si="7"/>
        <v>0</v>
      </c>
      <c r="AU41" s="15">
        <f t="shared" si="4"/>
        <v>0</v>
      </c>
      <c r="AV41" s="69">
        <v>0</v>
      </c>
      <c r="AW41" s="69">
        <v>0</v>
      </c>
      <c r="AX41" s="69">
        <v>0</v>
      </c>
      <c r="AY41" s="69">
        <v>0</v>
      </c>
      <c r="AZ41" s="71"/>
      <c r="BA41" s="15">
        <f>SUM(Tabla3[[#This Row],[INGRESOS DE FUENTE LOCAL                          (por ejercer)]:[RECURSOS ESTATALES        (por ejercer)]])</f>
        <v>0</v>
      </c>
      <c r="BB41" s="69">
        <v>0</v>
      </c>
      <c r="BC41" s="69">
        <v>0</v>
      </c>
      <c r="BD41" s="69">
        <v>0</v>
      </c>
      <c r="BE41" s="15">
        <f>SUM(Tabla2[[#This Row],[RECURSOS FEDERALES CONVENIDOS (comprometido)]]-Tabla3[[#This Row],[RECURSOS FEDERALES CONVENIDOS (pagado)]])</f>
        <v>0</v>
      </c>
      <c r="BF41" s="69">
        <v>0</v>
      </c>
    </row>
    <row r="42" spans="1:58" ht="132" x14ac:dyDescent="0.3">
      <c r="A42" s="66" t="s">
        <v>195</v>
      </c>
      <c r="B42" s="50" t="s">
        <v>78</v>
      </c>
      <c r="C42" s="50" t="s">
        <v>179</v>
      </c>
      <c r="D42" s="50" t="s">
        <v>107</v>
      </c>
      <c r="E42" s="51" t="s">
        <v>84</v>
      </c>
      <c r="F42" s="67" t="s">
        <v>215</v>
      </c>
      <c r="G42" s="59" t="s">
        <v>103</v>
      </c>
      <c r="H42" s="59">
        <v>520</v>
      </c>
      <c r="I42" s="55" t="s">
        <v>85</v>
      </c>
      <c r="J42" s="68">
        <v>61605</v>
      </c>
      <c r="K42" s="56" t="s">
        <v>137</v>
      </c>
      <c r="L42" s="50"/>
      <c r="M42" s="56" t="s">
        <v>106</v>
      </c>
      <c r="N42" s="64"/>
      <c r="O42" s="15">
        <f>SUM(Tabla2[[#This Row],[INGRESOS DE FUENTE LOCAL                     (aprobado)]:[RECURSOS ESTATALES (aprobado)]])</f>
        <v>0</v>
      </c>
      <c r="P42" s="15">
        <v>0</v>
      </c>
      <c r="Q42" s="15">
        <v>0</v>
      </c>
      <c r="R42" s="15">
        <v>0</v>
      </c>
      <c r="S42" s="15">
        <v>0</v>
      </c>
      <c r="T42" s="15">
        <v>0</v>
      </c>
      <c r="U42" s="57" t="s">
        <v>223</v>
      </c>
      <c r="V42" s="15">
        <f>SUM(Tabla2[[#This Row],[INGRESOS DE FUENTE LOCAL            (modificado)]:[RECURSOS ESTATALES (modificado)]])</f>
        <v>214000</v>
      </c>
      <c r="W42" s="15">
        <v>0</v>
      </c>
      <c r="X42" s="15">
        <v>0</v>
      </c>
      <c r="Y42" s="15">
        <v>0</v>
      </c>
      <c r="Z42" s="15">
        <v>214000</v>
      </c>
      <c r="AA42" s="15">
        <v>0</v>
      </c>
      <c r="AB42" s="15">
        <f>SUM(Tabla2[[#This Row],[INGRESOS DE FUENTE LOCAL              (devengado)]:[RECURSOS ESTATALES (devengado)]])</f>
        <v>0</v>
      </c>
      <c r="AC42" s="15">
        <v>0</v>
      </c>
      <c r="AD42" s="15">
        <v>0</v>
      </c>
      <c r="AE42" s="15">
        <v>0</v>
      </c>
      <c r="AF42" s="15">
        <v>0</v>
      </c>
      <c r="AG42" s="15">
        <v>0</v>
      </c>
      <c r="AH42" s="15">
        <f>SUM(Tabla2[[#This Row],[INGRESOS DE FUENTE LOCAL              (devengado)]:[RECURSOS ESTATALES (devengado)]])</f>
        <v>0</v>
      </c>
      <c r="AI42" s="15">
        <f t="shared" si="6"/>
        <v>0</v>
      </c>
      <c r="AJ42" s="15">
        <v>0</v>
      </c>
      <c r="AK42" s="15">
        <v>0</v>
      </c>
      <c r="AL42" s="15">
        <v>0</v>
      </c>
      <c r="AM42" s="15">
        <v>0</v>
      </c>
      <c r="AN42" s="15">
        <f>SUM(Tabla2[[#This Row],[INGRESOS DE FUENTE LOCAL                 (ejercido)]:[RECURSOS ESTATALES (ejercido)]])</f>
        <v>0</v>
      </c>
      <c r="AO42" s="15">
        <f t="shared" si="3"/>
        <v>0</v>
      </c>
      <c r="AP42" s="15">
        <v>0</v>
      </c>
      <c r="AQ42" s="15">
        <v>0</v>
      </c>
      <c r="AR42" s="15">
        <v>0</v>
      </c>
      <c r="AS42" s="15">
        <v>0</v>
      </c>
      <c r="AT42" s="15">
        <f t="shared" si="7"/>
        <v>0</v>
      </c>
      <c r="AU42" s="15">
        <f t="shared" si="4"/>
        <v>0</v>
      </c>
      <c r="AV42" s="69">
        <v>0</v>
      </c>
      <c r="AW42" s="69">
        <v>0</v>
      </c>
      <c r="AX42" s="69">
        <v>0</v>
      </c>
      <c r="AY42" s="69">
        <v>0</v>
      </c>
      <c r="AZ42" s="71"/>
      <c r="BA42" s="15">
        <f>SUM(Tabla3[[#This Row],[INGRESOS DE FUENTE LOCAL                          (por ejercer)]:[RECURSOS ESTATALES        (por ejercer)]])</f>
        <v>0</v>
      </c>
      <c r="BB42" s="69">
        <v>0</v>
      </c>
      <c r="BC42" s="69">
        <v>0</v>
      </c>
      <c r="BD42" s="69">
        <v>0</v>
      </c>
      <c r="BE42" s="15">
        <f>SUM(Tabla2[[#This Row],[RECURSOS FEDERALES CONVENIDOS (comprometido)]]-Tabla3[[#This Row],[RECURSOS FEDERALES CONVENIDOS (pagado)]])</f>
        <v>0</v>
      </c>
      <c r="BF42" s="69">
        <v>0</v>
      </c>
    </row>
    <row r="43" spans="1:58" ht="132" x14ac:dyDescent="0.3">
      <c r="A43" s="66" t="s">
        <v>196</v>
      </c>
      <c r="B43" s="50" t="s">
        <v>78</v>
      </c>
      <c r="C43" s="50" t="s">
        <v>179</v>
      </c>
      <c r="D43" s="50" t="s">
        <v>107</v>
      </c>
      <c r="E43" s="51" t="s">
        <v>84</v>
      </c>
      <c r="F43" s="67" t="s">
        <v>215</v>
      </c>
      <c r="G43" s="59" t="s">
        <v>103</v>
      </c>
      <c r="H43" s="59">
        <v>520</v>
      </c>
      <c r="I43" s="55" t="s">
        <v>85</v>
      </c>
      <c r="J43" s="68">
        <v>61605</v>
      </c>
      <c r="K43" s="56" t="s">
        <v>137</v>
      </c>
      <c r="L43" s="50"/>
      <c r="M43" s="56" t="s">
        <v>106</v>
      </c>
      <c r="N43" s="64"/>
      <c r="O43" s="15">
        <f>SUM(Tabla2[[#This Row],[INGRESOS DE FUENTE LOCAL                     (aprobado)]:[RECURSOS ESTATALES (aprobado)]])</f>
        <v>0</v>
      </c>
      <c r="P43" s="15">
        <v>0</v>
      </c>
      <c r="Q43" s="15">
        <v>0</v>
      </c>
      <c r="R43" s="15">
        <v>0</v>
      </c>
      <c r="S43" s="15">
        <v>0</v>
      </c>
      <c r="T43" s="15">
        <v>0</v>
      </c>
      <c r="U43" s="57" t="s">
        <v>223</v>
      </c>
      <c r="V43" s="15">
        <f>SUM(Tabla2[[#This Row],[INGRESOS DE FUENTE LOCAL            (modificado)]:[RECURSOS ESTATALES (modificado)]])</f>
        <v>214000</v>
      </c>
      <c r="W43" s="15">
        <v>0</v>
      </c>
      <c r="X43" s="15">
        <v>0</v>
      </c>
      <c r="Y43" s="15">
        <v>0</v>
      </c>
      <c r="Z43" s="15">
        <v>214000</v>
      </c>
      <c r="AA43" s="15">
        <v>0</v>
      </c>
      <c r="AB43" s="15">
        <f>SUM(Tabla2[[#This Row],[INGRESOS DE FUENTE LOCAL              (devengado)]:[RECURSOS ESTATALES (devengado)]])</f>
        <v>0</v>
      </c>
      <c r="AC43" s="15">
        <v>0</v>
      </c>
      <c r="AD43" s="15">
        <v>0</v>
      </c>
      <c r="AE43" s="15">
        <v>0</v>
      </c>
      <c r="AF43" s="15">
        <f>Tabla2[[#This Row],[RECURSOS FEDERALES CONVENIDOS (aprobado)]]</f>
        <v>0</v>
      </c>
      <c r="AG43" s="15">
        <v>0</v>
      </c>
      <c r="AH43" s="15">
        <f>SUM(Tabla2[[#This Row],[INGRESOS DE FUENTE LOCAL              (devengado)]:[RECURSOS ESTATALES (devengado)]])</f>
        <v>0</v>
      </c>
      <c r="AI43" s="15">
        <f t="shared" si="6"/>
        <v>0</v>
      </c>
      <c r="AJ43" s="15">
        <v>0</v>
      </c>
      <c r="AK43" s="15">
        <v>0</v>
      </c>
      <c r="AL43" s="15">
        <v>0</v>
      </c>
      <c r="AM43" s="15">
        <v>0</v>
      </c>
      <c r="AN43" s="15">
        <f>SUM(Tabla2[[#This Row],[INGRESOS DE FUENTE LOCAL                 (ejercido)]:[RECURSOS ESTATALES (ejercido)]])</f>
        <v>0</v>
      </c>
      <c r="AO43" s="15">
        <f t="shared" si="3"/>
        <v>0</v>
      </c>
      <c r="AP43" s="15">
        <v>0</v>
      </c>
      <c r="AQ43" s="15">
        <v>0</v>
      </c>
      <c r="AR43" s="15">
        <v>0</v>
      </c>
      <c r="AS43" s="15">
        <v>0</v>
      </c>
      <c r="AT43" s="15">
        <f t="shared" si="7"/>
        <v>0</v>
      </c>
      <c r="AU43" s="15">
        <f t="shared" si="4"/>
        <v>0</v>
      </c>
      <c r="AV43" s="69">
        <v>0</v>
      </c>
      <c r="AW43" s="69">
        <v>0</v>
      </c>
      <c r="AX43" s="69">
        <v>0</v>
      </c>
      <c r="AY43" s="69">
        <v>0</v>
      </c>
      <c r="AZ43" s="71"/>
      <c r="BA43" s="15">
        <f>SUM(Tabla3[[#This Row],[INGRESOS DE FUENTE LOCAL                          (por ejercer)]:[RECURSOS ESTATALES        (por ejercer)]])</f>
        <v>0</v>
      </c>
      <c r="BB43" s="69">
        <v>0</v>
      </c>
      <c r="BC43" s="69">
        <v>0</v>
      </c>
      <c r="BD43" s="69">
        <v>0</v>
      </c>
      <c r="BE43" s="15">
        <f>SUM(Tabla2[[#This Row],[RECURSOS FEDERALES CONVENIDOS (comprometido)]]-Tabla3[[#This Row],[RECURSOS FEDERALES CONVENIDOS (pagado)]])</f>
        <v>0</v>
      </c>
      <c r="BF43" s="69">
        <v>0</v>
      </c>
    </row>
    <row r="44" spans="1:58" ht="132" x14ac:dyDescent="0.3">
      <c r="A44" s="66" t="s">
        <v>197</v>
      </c>
      <c r="B44" s="50" t="s">
        <v>78</v>
      </c>
      <c r="C44" s="50" t="s">
        <v>83</v>
      </c>
      <c r="D44" s="50" t="s">
        <v>107</v>
      </c>
      <c r="E44" s="51" t="s">
        <v>84</v>
      </c>
      <c r="F44" s="67" t="s">
        <v>216</v>
      </c>
      <c r="G44" s="59" t="s">
        <v>92</v>
      </c>
      <c r="H44" s="59">
        <v>520</v>
      </c>
      <c r="I44" s="55" t="s">
        <v>85</v>
      </c>
      <c r="J44" s="68">
        <v>61605</v>
      </c>
      <c r="K44" s="56" t="s">
        <v>137</v>
      </c>
      <c r="L44" s="50" t="s">
        <v>229</v>
      </c>
      <c r="M44" s="56" t="s">
        <v>106</v>
      </c>
      <c r="N44" s="64"/>
      <c r="O44" s="15">
        <f>SUM(Tabla2[[#This Row],[INGRESOS DE FUENTE LOCAL                     (aprobado)]:[RECURSOS ESTATALES (aprobado)]])</f>
        <v>0</v>
      </c>
      <c r="P44" s="15">
        <v>0</v>
      </c>
      <c r="Q44" s="15">
        <v>0</v>
      </c>
      <c r="R44" s="15">
        <v>0</v>
      </c>
      <c r="S44" s="15">
        <v>0</v>
      </c>
      <c r="T44" s="15">
        <v>0</v>
      </c>
      <c r="U44" s="57" t="s">
        <v>223</v>
      </c>
      <c r="V44" s="15">
        <f>SUM(Tabla2[[#This Row],[INGRESOS DE FUENTE LOCAL            (modificado)]:[RECURSOS ESTATALES (modificado)]])</f>
        <v>465000</v>
      </c>
      <c r="W44" s="15">
        <v>0</v>
      </c>
      <c r="X44" s="15">
        <v>0</v>
      </c>
      <c r="Y44" s="15">
        <v>0</v>
      </c>
      <c r="Z44" s="15">
        <v>465000</v>
      </c>
      <c r="AA44" s="15">
        <v>0</v>
      </c>
      <c r="AB44" s="15">
        <f>SUM(Tabla2[[#This Row],[INGRESOS DE FUENTE LOCAL              (devengado)]:[RECURSOS ESTATALES (devengado)]])</f>
        <v>449192.95</v>
      </c>
      <c r="AC44" s="15">
        <v>0</v>
      </c>
      <c r="AD44" s="15">
        <v>0</v>
      </c>
      <c r="AE44" s="15">
        <v>0</v>
      </c>
      <c r="AF44" s="15">
        <v>465000</v>
      </c>
      <c r="AG44" s="15">
        <v>0</v>
      </c>
      <c r="AH44" s="15">
        <f>SUM(Tabla2[[#This Row],[INGRESOS DE FUENTE LOCAL              (devengado)]:[RECURSOS ESTATALES (devengado)]])</f>
        <v>449192.95</v>
      </c>
      <c r="AI44" s="15">
        <f t="shared" si="6"/>
        <v>0</v>
      </c>
      <c r="AJ44" s="15">
        <v>0</v>
      </c>
      <c r="AK44" s="15">
        <v>0</v>
      </c>
      <c r="AL44" s="15">
        <v>449192.95</v>
      </c>
      <c r="AM44" s="15">
        <v>0</v>
      </c>
      <c r="AN44" s="15">
        <f>SUM(Tabla2[[#This Row],[INGRESOS DE FUENTE LOCAL                 (ejercido)]:[RECURSOS ESTATALES (ejercido)]])</f>
        <v>449192.95</v>
      </c>
      <c r="AO44" s="15">
        <f t="shared" si="3"/>
        <v>0</v>
      </c>
      <c r="AP44" s="15">
        <v>0</v>
      </c>
      <c r="AQ44" s="15">
        <v>0</v>
      </c>
      <c r="AR44" s="15">
        <v>449192.95</v>
      </c>
      <c r="AS44" s="15">
        <v>0</v>
      </c>
      <c r="AT44" s="15">
        <f t="shared" si="7"/>
        <v>0</v>
      </c>
      <c r="AU44" s="15">
        <f t="shared" si="4"/>
        <v>0</v>
      </c>
      <c r="AV44" s="69">
        <v>0</v>
      </c>
      <c r="AW44" s="69">
        <v>0</v>
      </c>
      <c r="AX44" s="69">
        <v>0</v>
      </c>
      <c r="AY44" s="69">
        <v>0</v>
      </c>
      <c r="AZ44" s="71"/>
      <c r="BA44" s="15">
        <f>SUM(Tabla3[[#This Row],[INGRESOS DE FUENTE LOCAL                          (por ejercer)]:[RECURSOS ESTATALES        (por ejercer)]])</f>
        <v>465000</v>
      </c>
      <c r="BB44" s="69">
        <v>0</v>
      </c>
      <c r="BC44" s="69">
        <v>0</v>
      </c>
      <c r="BD44" s="69">
        <v>0</v>
      </c>
      <c r="BE44" s="15">
        <f>SUM(Tabla2[[#This Row],[RECURSOS FEDERALES CONVENIDOS (comprometido)]]-Tabla3[[#This Row],[RECURSOS FEDERALES CONVENIDOS (pagado)]])</f>
        <v>465000</v>
      </c>
      <c r="BF44" s="69">
        <v>0</v>
      </c>
    </row>
    <row r="45" spans="1:58" ht="132" x14ac:dyDescent="0.3">
      <c r="A45" s="66" t="s">
        <v>198</v>
      </c>
      <c r="B45" s="50" t="s">
        <v>78</v>
      </c>
      <c r="C45" s="50" t="s">
        <v>83</v>
      </c>
      <c r="D45" s="50" t="s">
        <v>138</v>
      </c>
      <c r="E45" s="51" t="s">
        <v>84</v>
      </c>
      <c r="F45" s="67" t="s">
        <v>115</v>
      </c>
      <c r="G45" s="59" t="s">
        <v>92</v>
      </c>
      <c r="H45" s="59">
        <v>520</v>
      </c>
      <c r="I45" s="55" t="s">
        <v>85</v>
      </c>
      <c r="J45" s="68">
        <v>61605</v>
      </c>
      <c r="K45" s="56" t="s">
        <v>137</v>
      </c>
      <c r="L45" s="50"/>
      <c r="M45" s="56" t="s">
        <v>106</v>
      </c>
      <c r="N45" s="64"/>
      <c r="O45" s="15">
        <f>SUM(Tabla2[[#This Row],[INGRESOS DE FUENTE LOCAL                     (aprobado)]:[RECURSOS ESTATALES (aprobado)]])</f>
        <v>0</v>
      </c>
      <c r="P45" s="15">
        <v>0</v>
      </c>
      <c r="Q45" s="15">
        <v>0</v>
      </c>
      <c r="R45" s="15">
        <v>0</v>
      </c>
      <c r="S45" s="15">
        <v>0</v>
      </c>
      <c r="T45" s="15">
        <v>0</v>
      </c>
      <c r="U45" s="57" t="s">
        <v>223</v>
      </c>
      <c r="V45" s="15">
        <f>SUM(Tabla2[[#This Row],[INGRESOS DE FUENTE LOCAL            (modificado)]:[RECURSOS ESTATALES (modificado)]])</f>
        <v>980000</v>
      </c>
      <c r="W45" s="15">
        <v>0</v>
      </c>
      <c r="X45" s="15">
        <v>0</v>
      </c>
      <c r="Y45" s="15">
        <v>0</v>
      </c>
      <c r="Z45" s="15">
        <v>980000</v>
      </c>
      <c r="AA45" s="15">
        <v>0</v>
      </c>
      <c r="AB45" s="15">
        <f>SUM(Tabla2[[#This Row],[INGRESOS DE FUENTE LOCAL              (devengado)]:[RECURSOS ESTATALES (devengado)]])</f>
        <v>0</v>
      </c>
      <c r="AC45" s="15">
        <v>0</v>
      </c>
      <c r="AD45" s="15">
        <v>0</v>
      </c>
      <c r="AE45" s="15">
        <v>0</v>
      </c>
      <c r="AF45" s="15">
        <f>Tabla2[[#This Row],[RECURSOS FEDERALES CONVENIDOS (aprobado)]]</f>
        <v>0</v>
      </c>
      <c r="AG45" s="15">
        <v>0</v>
      </c>
      <c r="AH45" s="15">
        <f>SUM(Tabla2[[#This Row],[INGRESOS DE FUENTE LOCAL              (devengado)]:[RECURSOS ESTATALES (devengado)]])</f>
        <v>0</v>
      </c>
      <c r="AI45" s="15">
        <f t="shared" si="6"/>
        <v>0</v>
      </c>
      <c r="AJ45" s="15">
        <v>0</v>
      </c>
      <c r="AK45" s="15">
        <v>0</v>
      </c>
      <c r="AL45" s="15">
        <v>0</v>
      </c>
      <c r="AM45" s="15">
        <v>0</v>
      </c>
      <c r="AN45" s="15">
        <f>SUM(Tabla2[[#This Row],[INGRESOS DE FUENTE LOCAL                 (ejercido)]:[RECURSOS ESTATALES (ejercido)]])</f>
        <v>0</v>
      </c>
      <c r="AO45" s="15">
        <f t="shared" si="3"/>
        <v>0</v>
      </c>
      <c r="AP45" s="15">
        <v>0</v>
      </c>
      <c r="AQ45" s="15">
        <v>0</v>
      </c>
      <c r="AR45" s="15">
        <v>0</v>
      </c>
      <c r="AS45" s="15">
        <v>0</v>
      </c>
      <c r="AT45" s="15">
        <f t="shared" si="7"/>
        <v>0</v>
      </c>
      <c r="AU45" s="15">
        <f t="shared" si="4"/>
        <v>0</v>
      </c>
      <c r="AV45" s="42">
        <v>0</v>
      </c>
      <c r="AW45" s="42">
        <v>0</v>
      </c>
      <c r="AX45" s="42">
        <v>0</v>
      </c>
      <c r="AY45" s="42">
        <v>0</v>
      </c>
      <c r="AZ45" s="72"/>
      <c r="BA45" s="15">
        <f>SUM(Tabla3[[#This Row],[INGRESOS DE FUENTE LOCAL                          (por ejercer)]:[RECURSOS ESTATALES        (por ejercer)]])</f>
        <v>0</v>
      </c>
      <c r="BB45" s="42">
        <f t="shared" ref="BB45:BB47" si="8">SUM(AY39:AY44)</f>
        <v>0</v>
      </c>
      <c r="BC45" s="42">
        <v>0</v>
      </c>
      <c r="BD45" s="42">
        <v>0</v>
      </c>
      <c r="BE45" s="15">
        <f>SUM(Tabla2[[#This Row],[RECURSOS FEDERALES CONVENIDOS (comprometido)]]-Tabla3[[#This Row],[RECURSOS FEDERALES CONVENIDOS (pagado)]])</f>
        <v>0</v>
      </c>
      <c r="BF45" s="42">
        <v>0</v>
      </c>
    </row>
    <row r="46" spans="1:58" ht="132" x14ac:dyDescent="0.3">
      <c r="A46" s="66" t="s">
        <v>199</v>
      </c>
      <c r="B46" s="50" t="s">
        <v>78</v>
      </c>
      <c r="C46" s="50" t="s">
        <v>78</v>
      </c>
      <c r="D46" s="50" t="s">
        <v>107</v>
      </c>
      <c r="E46" s="51" t="s">
        <v>84</v>
      </c>
      <c r="F46" s="67" t="s">
        <v>209</v>
      </c>
      <c r="G46" s="59" t="s">
        <v>92</v>
      </c>
      <c r="H46" s="59">
        <v>520</v>
      </c>
      <c r="I46" s="55" t="s">
        <v>85</v>
      </c>
      <c r="J46" s="68">
        <v>61306</v>
      </c>
      <c r="K46" s="56" t="s">
        <v>137</v>
      </c>
      <c r="L46" s="50"/>
      <c r="M46" s="56" t="s">
        <v>106</v>
      </c>
      <c r="N46" s="64"/>
      <c r="O46" s="15">
        <f>SUM(Tabla2[[#This Row],[INGRESOS DE FUENTE LOCAL                     (aprobado)]:[RECURSOS ESTATALES (aprobado)]])</f>
        <v>0</v>
      </c>
      <c r="P46" s="15">
        <v>0</v>
      </c>
      <c r="Q46" s="15">
        <v>0</v>
      </c>
      <c r="R46" s="15">
        <v>0</v>
      </c>
      <c r="S46" s="15">
        <v>0</v>
      </c>
      <c r="T46" s="15">
        <v>0</v>
      </c>
      <c r="U46" s="57" t="s">
        <v>223</v>
      </c>
      <c r="V46" s="15">
        <f>SUM(Tabla2[[#This Row],[INGRESOS DE FUENTE LOCAL            (modificado)]:[RECURSOS ESTATALES (modificado)]])</f>
        <v>470000</v>
      </c>
      <c r="W46" s="15">
        <v>0</v>
      </c>
      <c r="X46" s="15">
        <v>0</v>
      </c>
      <c r="Y46" s="15">
        <v>0</v>
      </c>
      <c r="Z46" s="15">
        <v>470000</v>
      </c>
      <c r="AA46" s="15">
        <v>0</v>
      </c>
      <c r="AB46" s="15">
        <f>SUM(Tabla2[[#This Row],[INGRESOS DE FUENTE LOCAL              (devengado)]:[RECURSOS ESTATALES (devengado)]])</f>
        <v>470000</v>
      </c>
      <c r="AC46" s="15">
        <v>0</v>
      </c>
      <c r="AD46" s="15">
        <v>0</v>
      </c>
      <c r="AE46" s="15">
        <v>0</v>
      </c>
      <c r="AF46" s="15">
        <v>470000</v>
      </c>
      <c r="AG46" s="15">
        <v>0</v>
      </c>
      <c r="AH46" s="15">
        <f>SUM(Tabla2[[#This Row],[INGRESOS DE FUENTE LOCAL              (devengado)]:[RECURSOS ESTATALES (devengado)]])</f>
        <v>470000</v>
      </c>
      <c r="AI46" s="15">
        <f>SUM(AG29:AG34)</f>
        <v>0</v>
      </c>
      <c r="AJ46" s="15">
        <v>0</v>
      </c>
      <c r="AK46" s="15">
        <v>0</v>
      </c>
      <c r="AL46" s="15">
        <v>470000</v>
      </c>
      <c r="AM46" s="15">
        <v>0</v>
      </c>
      <c r="AN46" s="15">
        <f>SUM(Tabla2[[#This Row],[INGRESOS DE FUENTE LOCAL                 (ejercido)]:[RECURSOS ESTATALES (ejercido)]])</f>
        <v>470000</v>
      </c>
      <c r="AO46" s="15">
        <f>SUM(AM29:AM34)</f>
        <v>0</v>
      </c>
      <c r="AP46" s="15">
        <v>0</v>
      </c>
      <c r="AQ46" s="15">
        <v>0</v>
      </c>
      <c r="AR46" s="15">
        <v>470000</v>
      </c>
      <c r="AS46" s="15">
        <v>0</v>
      </c>
      <c r="AT46" s="15">
        <f t="shared" ref="AT46:AT51" si="9">SUM(AU35:AY35)</f>
        <v>0</v>
      </c>
      <c r="AU46" s="15">
        <f>SUM(AS29:AS34)</f>
        <v>0</v>
      </c>
      <c r="AV46" s="42">
        <v>0</v>
      </c>
      <c r="AW46" s="42">
        <v>0</v>
      </c>
      <c r="AX46" s="42">
        <v>470000</v>
      </c>
      <c r="AY46" s="42">
        <v>0</v>
      </c>
      <c r="AZ46" s="72"/>
      <c r="BA46" s="15">
        <f>SUM(Tabla3[[#This Row],[INGRESOS DE FUENTE LOCAL                          (por ejercer)]:[RECURSOS ESTATALES        (por ejercer)]])</f>
        <v>0</v>
      </c>
      <c r="BB46" s="42">
        <f t="shared" si="8"/>
        <v>0</v>
      </c>
      <c r="BC46" s="42">
        <v>0</v>
      </c>
      <c r="BD46" s="42">
        <v>0</v>
      </c>
      <c r="BE46" s="15">
        <f>SUM(Tabla2[[#This Row],[RECURSOS FEDERALES CONVENIDOS (comprometido)]]-Tabla3[[#This Row],[RECURSOS FEDERALES CONVENIDOS (pagado)]])</f>
        <v>0</v>
      </c>
      <c r="BF46" s="42">
        <v>0</v>
      </c>
    </row>
    <row r="47" spans="1:58" ht="132" x14ac:dyDescent="0.3">
      <c r="A47" s="66" t="s">
        <v>200</v>
      </c>
      <c r="B47" s="50" t="s">
        <v>78</v>
      </c>
      <c r="C47" s="50" t="s">
        <v>79</v>
      </c>
      <c r="D47" s="50" t="s">
        <v>138</v>
      </c>
      <c r="E47" s="51" t="s">
        <v>84</v>
      </c>
      <c r="F47" s="67" t="s">
        <v>217</v>
      </c>
      <c r="G47" s="59" t="s">
        <v>134</v>
      </c>
      <c r="H47" s="59">
        <v>520</v>
      </c>
      <c r="I47" s="55" t="s">
        <v>85</v>
      </c>
      <c r="J47" s="68">
        <v>61202</v>
      </c>
      <c r="K47" s="56" t="s">
        <v>137</v>
      </c>
      <c r="L47" s="50"/>
      <c r="M47" s="56" t="s">
        <v>106</v>
      </c>
      <c r="N47" s="64"/>
      <c r="O47" s="15">
        <f>SUM(Tabla2[[#This Row],[INGRESOS DE FUENTE LOCAL                     (aprobado)]:[RECURSOS ESTATALES (aprobado)]])</f>
        <v>0</v>
      </c>
      <c r="P47" s="15">
        <v>0</v>
      </c>
      <c r="Q47" s="15">
        <v>0</v>
      </c>
      <c r="R47" s="15">
        <v>0</v>
      </c>
      <c r="S47" s="15">
        <v>0</v>
      </c>
      <c r="T47" s="15">
        <v>0</v>
      </c>
      <c r="U47" s="57" t="s">
        <v>223</v>
      </c>
      <c r="V47" s="15">
        <f>SUM(Tabla2[[#This Row],[INGRESOS DE FUENTE LOCAL            (modificado)]:[RECURSOS ESTATALES (modificado)]])</f>
        <v>1000000</v>
      </c>
      <c r="W47" s="15">
        <v>0</v>
      </c>
      <c r="X47" s="15">
        <v>0</v>
      </c>
      <c r="Y47" s="15">
        <v>0</v>
      </c>
      <c r="Z47" s="15">
        <v>1000000</v>
      </c>
      <c r="AA47" s="15">
        <v>0</v>
      </c>
      <c r="AB47" s="15">
        <v>0</v>
      </c>
      <c r="AC47" s="15">
        <v>0</v>
      </c>
      <c r="AD47" s="15">
        <v>0</v>
      </c>
      <c r="AE47" s="15">
        <v>0</v>
      </c>
      <c r="AF47" s="15">
        <v>0</v>
      </c>
      <c r="AG47" s="15">
        <v>0</v>
      </c>
      <c r="AH47" s="15">
        <f>SUM(Tabla2[[#This Row],[INGRESOS DE FUENTE LOCAL              (devengado)]:[RECURSOS ESTATALES (devengado)]])</f>
        <v>0</v>
      </c>
      <c r="AI47" s="15">
        <f>SUM(AG30:AG46)</f>
        <v>0</v>
      </c>
      <c r="AJ47" s="15">
        <v>0</v>
      </c>
      <c r="AK47" s="15">
        <v>0</v>
      </c>
      <c r="AL47" s="15">
        <v>0</v>
      </c>
      <c r="AM47" s="15">
        <v>0</v>
      </c>
      <c r="AN47" s="15">
        <f>SUM(Tabla2[[#This Row],[INGRESOS DE FUENTE LOCAL                 (ejercido)]:[RECURSOS ESTATALES (ejercido)]])</f>
        <v>0</v>
      </c>
      <c r="AO47" s="15">
        <f>SUM(AM30:AM46)</f>
        <v>0</v>
      </c>
      <c r="AP47" s="15">
        <v>0</v>
      </c>
      <c r="AQ47" s="15">
        <v>0</v>
      </c>
      <c r="AR47" s="15">
        <v>0</v>
      </c>
      <c r="AS47" s="15">
        <v>0</v>
      </c>
      <c r="AT47" s="15">
        <f t="shared" si="9"/>
        <v>0</v>
      </c>
      <c r="AU47" s="15">
        <f>SUM(AS30:AS46)</f>
        <v>0</v>
      </c>
      <c r="AV47" s="42">
        <v>0</v>
      </c>
      <c r="AW47" s="42">
        <v>0</v>
      </c>
      <c r="AX47" s="42">
        <v>0</v>
      </c>
      <c r="AY47" s="42">
        <v>0</v>
      </c>
      <c r="AZ47" s="72"/>
      <c r="BA47" s="15">
        <f>SUM(Tabla3[[#This Row],[INGRESOS DE FUENTE LOCAL                          (por ejercer)]:[RECURSOS ESTATALES        (por ejercer)]])</f>
        <v>0</v>
      </c>
      <c r="BB47" s="42">
        <f t="shared" si="8"/>
        <v>0</v>
      </c>
      <c r="BC47" s="42">
        <v>0</v>
      </c>
      <c r="BD47" s="42">
        <v>0</v>
      </c>
      <c r="BE47" s="15">
        <f>SUM(Tabla2[[#This Row],[RECURSOS FEDERALES CONVENIDOS (comprometido)]]-Tabla3[[#This Row],[RECURSOS FEDERALES CONVENIDOS (pagado)]])</f>
        <v>0</v>
      </c>
      <c r="BF47" s="42">
        <v>0</v>
      </c>
    </row>
    <row r="48" spans="1:58" ht="132" x14ac:dyDescent="0.3">
      <c r="A48" s="66" t="s">
        <v>201</v>
      </c>
      <c r="B48" s="50" t="s">
        <v>78</v>
      </c>
      <c r="C48" s="50" t="s">
        <v>108</v>
      </c>
      <c r="D48" s="50" t="s">
        <v>107</v>
      </c>
      <c r="E48" s="51" t="s">
        <v>84</v>
      </c>
      <c r="F48" s="67" t="s">
        <v>218</v>
      </c>
      <c r="G48" s="59" t="s">
        <v>185</v>
      </c>
      <c r="H48" s="59">
        <v>520</v>
      </c>
      <c r="I48" s="55" t="s">
        <v>85</v>
      </c>
      <c r="J48" s="68">
        <v>61311</v>
      </c>
      <c r="K48" s="56" t="s">
        <v>137</v>
      </c>
      <c r="L48" s="50"/>
      <c r="M48" s="56" t="s">
        <v>106</v>
      </c>
      <c r="N48" s="64"/>
      <c r="O48" s="15">
        <f>SUM(Tabla2[[#This Row],[INGRESOS DE FUENTE LOCAL                     (aprobado)]:[RECURSOS ESTATALES (aprobado)]])</f>
        <v>0</v>
      </c>
      <c r="P48" s="15">
        <v>0</v>
      </c>
      <c r="Q48" s="15">
        <v>0</v>
      </c>
      <c r="R48" s="15">
        <v>0</v>
      </c>
      <c r="S48" s="15">
        <v>0</v>
      </c>
      <c r="T48" s="15">
        <v>0</v>
      </c>
      <c r="U48" s="57" t="s">
        <v>223</v>
      </c>
      <c r="V48" s="15">
        <f>SUM(Tabla2[[#This Row],[INGRESOS DE FUENTE LOCAL            (modificado)]:[RECURSOS ESTATALES (modificado)]])</f>
        <v>700000</v>
      </c>
      <c r="W48" s="15">
        <v>0</v>
      </c>
      <c r="X48" s="15">
        <v>0</v>
      </c>
      <c r="Y48" s="15">
        <v>0</v>
      </c>
      <c r="Z48" s="15">
        <v>700000</v>
      </c>
      <c r="AA48" s="15">
        <v>0</v>
      </c>
      <c r="AB48" s="15">
        <f>SUM(Tabla2[[#This Row],[INGRESOS DE FUENTE LOCAL              (devengado)]:[RECURSOS ESTATALES (devengado)]])</f>
        <v>0</v>
      </c>
      <c r="AC48" s="15">
        <v>0</v>
      </c>
      <c r="AD48" s="15">
        <v>0</v>
      </c>
      <c r="AE48" s="15">
        <v>0</v>
      </c>
      <c r="AF48" s="15">
        <f>Tabla2[[#This Row],[RECURSOS FEDERALES CONVENIDOS (aprobado)]]</f>
        <v>0</v>
      </c>
      <c r="AG48" s="15">
        <v>0</v>
      </c>
      <c r="AH48" s="15">
        <f>SUM(Tabla2[[#This Row],[INGRESOS DE FUENTE LOCAL              (devengado)]:[RECURSOS ESTATALES (devengado)]])</f>
        <v>0</v>
      </c>
      <c r="AI48" s="15">
        <f>SUM(AG31:AG47)</f>
        <v>0</v>
      </c>
      <c r="AJ48" s="15">
        <v>0</v>
      </c>
      <c r="AK48" s="15">
        <v>0</v>
      </c>
      <c r="AL48" s="15">
        <v>0</v>
      </c>
      <c r="AM48" s="15">
        <v>0</v>
      </c>
      <c r="AN48" s="15">
        <f>SUM(Tabla2[[#This Row],[INGRESOS DE FUENTE LOCAL                 (ejercido)]:[RECURSOS ESTATALES (ejercido)]])</f>
        <v>0</v>
      </c>
      <c r="AO48" s="15">
        <f>SUM(AM31:AM47)</f>
        <v>0</v>
      </c>
      <c r="AP48" s="15">
        <v>0</v>
      </c>
      <c r="AQ48" s="15">
        <v>0</v>
      </c>
      <c r="AR48" s="15">
        <v>0</v>
      </c>
      <c r="AS48" s="15">
        <v>0</v>
      </c>
      <c r="AT48" s="15">
        <f t="shared" si="9"/>
        <v>0</v>
      </c>
      <c r="AU48" s="15">
        <f>SUM(AS31:AS47)</f>
        <v>0</v>
      </c>
      <c r="AV48" s="69">
        <v>0</v>
      </c>
      <c r="AW48" s="69">
        <v>0</v>
      </c>
      <c r="AX48" s="69">
        <v>0</v>
      </c>
      <c r="AY48" s="69">
        <v>0</v>
      </c>
      <c r="AZ48" s="71"/>
      <c r="BA48" s="15">
        <f>SUM(Tabla3[[#This Row],[INGRESOS DE FUENTE LOCAL                          (por ejercer)]:[RECURSOS ESTATALES        (por ejercer)]])</f>
        <v>0</v>
      </c>
      <c r="BB48" s="69">
        <v>0</v>
      </c>
      <c r="BC48" s="69">
        <v>0</v>
      </c>
      <c r="BD48" s="69">
        <v>0</v>
      </c>
      <c r="BE48" s="15">
        <f>SUM(Tabla2[[#This Row],[RECURSOS FEDERALES CONVENIDOS (comprometido)]]-Tabla3[[#This Row],[RECURSOS FEDERALES CONVENIDOS (pagado)]])</f>
        <v>0</v>
      </c>
      <c r="BF48" s="69">
        <v>0</v>
      </c>
    </row>
    <row r="49" spans="1:58" ht="132" x14ac:dyDescent="0.3">
      <c r="A49" s="66" t="s">
        <v>202</v>
      </c>
      <c r="B49" s="50" t="s">
        <v>78</v>
      </c>
      <c r="C49" s="50" t="s">
        <v>78</v>
      </c>
      <c r="D49" s="50" t="s">
        <v>138</v>
      </c>
      <c r="E49" s="51" t="s">
        <v>84</v>
      </c>
      <c r="F49" s="67" t="s">
        <v>219</v>
      </c>
      <c r="G49" s="59" t="s">
        <v>186</v>
      </c>
      <c r="H49" s="59">
        <v>520</v>
      </c>
      <c r="I49" s="55" t="s">
        <v>85</v>
      </c>
      <c r="J49" s="68">
        <v>61208</v>
      </c>
      <c r="K49" s="56" t="s">
        <v>137</v>
      </c>
      <c r="L49" s="50"/>
      <c r="M49" s="56" t="s">
        <v>106</v>
      </c>
      <c r="N49" s="64"/>
      <c r="O49" s="15">
        <f>SUM(Tabla2[[#This Row],[INGRESOS DE FUENTE LOCAL                     (aprobado)]:[RECURSOS ESTATALES (aprobado)]])</f>
        <v>0</v>
      </c>
      <c r="P49" s="15">
        <v>0</v>
      </c>
      <c r="Q49" s="15">
        <v>0</v>
      </c>
      <c r="R49" s="15">
        <v>0</v>
      </c>
      <c r="S49" s="15">
        <v>0</v>
      </c>
      <c r="T49" s="15">
        <v>0</v>
      </c>
      <c r="U49" s="57" t="s">
        <v>223</v>
      </c>
      <c r="V49" s="15">
        <f>SUM(Tabla2[[#This Row],[INGRESOS DE FUENTE LOCAL            (modificado)]:[RECURSOS ESTATALES (modificado)]])</f>
        <v>1600000</v>
      </c>
      <c r="W49" s="15">
        <v>0</v>
      </c>
      <c r="X49" s="15">
        <v>0</v>
      </c>
      <c r="Y49" s="15">
        <v>0</v>
      </c>
      <c r="Z49" s="15">
        <v>1600000</v>
      </c>
      <c r="AA49" s="15">
        <v>0</v>
      </c>
      <c r="AB49" s="15">
        <f>SUM(Tabla2[[#This Row],[INGRESOS DE FUENTE LOCAL              (devengado)]:[RECURSOS ESTATALES (devengado)]])</f>
        <v>0</v>
      </c>
      <c r="AC49" s="15">
        <v>0</v>
      </c>
      <c r="AD49" s="15">
        <v>0</v>
      </c>
      <c r="AE49" s="15">
        <v>0</v>
      </c>
      <c r="AF49" s="15">
        <v>0</v>
      </c>
      <c r="AG49" s="15">
        <v>0</v>
      </c>
      <c r="AH49" s="15">
        <f>SUM(Tabla2[[#This Row],[INGRESOS DE FUENTE LOCAL              (devengado)]:[RECURSOS ESTATALES (devengado)]])</f>
        <v>0</v>
      </c>
      <c r="AI49" s="15">
        <f>SUM(AG32:AG48)</f>
        <v>0</v>
      </c>
      <c r="AJ49" s="15">
        <v>0</v>
      </c>
      <c r="AK49" s="15">
        <v>0</v>
      </c>
      <c r="AL49" s="15">
        <v>0</v>
      </c>
      <c r="AM49" s="15">
        <v>0</v>
      </c>
      <c r="AN49" s="15">
        <f>SUM(Tabla2[[#This Row],[INGRESOS DE FUENTE LOCAL                 (ejercido)]:[RECURSOS ESTATALES (ejercido)]])</f>
        <v>0</v>
      </c>
      <c r="AO49" s="15">
        <f>SUM(AM32:AM48)</f>
        <v>0</v>
      </c>
      <c r="AP49" s="15">
        <v>0</v>
      </c>
      <c r="AQ49" s="15">
        <v>0</v>
      </c>
      <c r="AR49" s="15">
        <v>0</v>
      </c>
      <c r="AS49" s="15">
        <v>0</v>
      </c>
      <c r="AT49" s="15">
        <f t="shared" si="9"/>
        <v>1260000</v>
      </c>
      <c r="AU49" s="15">
        <f>SUM(AS32:AS48)</f>
        <v>0</v>
      </c>
      <c r="AV49" s="69">
        <v>0</v>
      </c>
      <c r="AW49" s="69">
        <v>0</v>
      </c>
      <c r="AX49" s="69">
        <v>0</v>
      </c>
      <c r="AY49" s="69">
        <v>0</v>
      </c>
      <c r="AZ49" s="71"/>
      <c r="BA49" s="15">
        <f>SUM(Tabla3[[#This Row],[INGRESOS DE FUENTE LOCAL                          (por ejercer)]:[RECURSOS ESTATALES        (por ejercer)]])</f>
        <v>0</v>
      </c>
      <c r="BB49" s="69">
        <v>0</v>
      </c>
      <c r="BC49" s="69">
        <v>0</v>
      </c>
      <c r="BD49" s="69">
        <v>0</v>
      </c>
      <c r="BE49" s="15">
        <f>SUM(Tabla2[[#This Row],[RECURSOS FEDERALES CONVENIDOS (comprometido)]]-Tabla3[[#This Row],[RECURSOS FEDERALES CONVENIDOS (pagado)]])</f>
        <v>0</v>
      </c>
      <c r="BF49" s="69">
        <v>0</v>
      </c>
    </row>
    <row r="50" spans="1:58" ht="208.5" customHeight="1" x14ac:dyDescent="0.3">
      <c r="A50" s="66" t="s">
        <v>203</v>
      </c>
      <c r="B50" s="50" t="s">
        <v>78</v>
      </c>
      <c r="C50" s="50" t="s">
        <v>180</v>
      </c>
      <c r="D50" s="50" t="s">
        <v>107</v>
      </c>
      <c r="E50" s="51" t="s">
        <v>84</v>
      </c>
      <c r="F50" s="67" t="s">
        <v>220</v>
      </c>
      <c r="G50" s="59" t="s">
        <v>92</v>
      </c>
      <c r="H50" s="59">
        <v>520</v>
      </c>
      <c r="I50" s="55" t="s">
        <v>85</v>
      </c>
      <c r="J50" s="68">
        <v>61503</v>
      </c>
      <c r="K50" s="56" t="s">
        <v>137</v>
      </c>
      <c r="L50" s="50"/>
      <c r="M50" s="56" t="s">
        <v>106</v>
      </c>
      <c r="N50" s="64"/>
      <c r="O50" s="15">
        <f>SUM(Tabla2[[#This Row],[INGRESOS DE FUENTE LOCAL                     (aprobado)]:[RECURSOS ESTATALES (aprobado)]])</f>
        <v>0</v>
      </c>
      <c r="P50" s="15">
        <v>0</v>
      </c>
      <c r="Q50" s="15">
        <v>0</v>
      </c>
      <c r="R50" s="15">
        <v>0</v>
      </c>
      <c r="S50" s="15">
        <v>0</v>
      </c>
      <c r="T50" s="15">
        <v>0</v>
      </c>
      <c r="U50" s="57" t="s">
        <v>223</v>
      </c>
      <c r="V50" s="15">
        <f>SUM(Tabla2[[#This Row],[INGRESOS DE FUENTE LOCAL            (modificado)]:[RECURSOS ESTATALES (modificado)]])</f>
        <v>160000</v>
      </c>
      <c r="W50" s="15">
        <v>0</v>
      </c>
      <c r="X50" s="15">
        <v>0</v>
      </c>
      <c r="Y50" s="15">
        <v>0</v>
      </c>
      <c r="Z50" s="15">
        <v>160000</v>
      </c>
      <c r="AA50" s="15">
        <v>0</v>
      </c>
      <c r="AB50" s="15">
        <f>SUM(Tabla2[[#This Row],[INGRESOS DE FUENTE LOCAL              (devengado)]:[RECURSOS ESTATALES (devengado)]])</f>
        <v>0</v>
      </c>
      <c r="AC50" s="15">
        <v>0</v>
      </c>
      <c r="AD50" s="15">
        <v>0</v>
      </c>
      <c r="AE50" s="15">
        <v>0</v>
      </c>
      <c r="AF50" s="15">
        <f>Tabla2[[#This Row],[RECURSOS FEDERALES CONVENIDOS (aprobado)]]</f>
        <v>0</v>
      </c>
      <c r="AG50" s="15">
        <v>0</v>
      </c>
      <c r="AH50" s="15">
        <f>SUM(Tabla2[[#This Row],[INGRESOS DE FUENTE LOCAL              (devengado)]:[RECURSOS ESTATALES (devengado)]])</f>
        <v>0</v>
      </c>
      <c r="AI50" s="15">
        <f>SUM(AG33:AG49)</f>
        <v>0</v>
      </c>
      <c r="AJ50" s="15">
        <v>0</v>
      </c>
      <c r="AK50" s="15">
        <v>0</v>
      </c>
      <c r="AL50" s="15">
        <v>0</v>
      </c>
      <c r="AM50" s="15">
        <v>0</v>
      </c>
      <c r="AN50" s="15">
        <f>SUM(Tabla2[[#This Row],[INGRESOS DE FUENTE LOCAL                 (ejercido)]:[RECURSOS ESTATALES (ejercido)]])</f>
        <v>0</v>
      </c>
      <c r="AO50" s="15">
        <f>SUM(AM33:AM49)</f>
        <v>0</v>
      </c>
      <c r="AP50" s="15">
        <v>0</v>
      </c>
      <c r="AQ50" s="15">
        <v>0</v>
      </c>
      <c r="AR50" s="15">
        <v>0</v>
      </c>
      <c r="AS50" s="15">
        <v>0</v>
      </c>
      <c r="AT50" s="15">
        <f t="shared" si="9"/>
        <v>0</v>
      </c>
      <c r="AU50" s="15">
        <f>SUM(AS33:AS49)</f>
        <v>0</v>
      </c>
      <c r="AV50" s="44">
        <v>0</v>
      </c>
      <c r="AW50" s="44">
        <v>0</v>
      </c>
      <c r="AX50" s="44">
        <v>0</v>
      </c>
      <c r="AY50" s="44">
        <v>0</v>
      </c>
      <c r="AZ50" s="73"/>
      <c r="BA50" s="15">
        <f>SUM(Tabla3[[#This Row],[INGRESOS DE FUENTE LOCAL                          (por ejercer)]:[RECURSOS ESTATALES        (por ejercer)]])</f>
        <v>0</v>
      </c>
      <c r="BB50" s="44">
        <f t="shared" ref="BB50:BB54" si="10">SUM(AY44:AY49)</f>
        <v>0</v>
      </c>
      <c r="BC50" s="44">
        <v>0</v>
      </c>
      <c r="BD50" s="44">
        <v>0</v>
      </c>
      <c r="BE50" s="15">
        <f>SUM(Tabla2[[#This Row],[RECURSOS FEDERALES CONVENIDOS (comprometido)]]-Tabla3[[#This Row],[RECURSOS FEDERALES CONVENIDOS (pagado)]])</f>
        <v>0</v>
      </c>
      <c r="BF50" s="44">
        <v>0</v>
      </c>
    </row>
    <row r="51" spans="1:58" ht="204.75" customHeight="1" x14ac:dyDescent="0.3">
      <c r="A51" s="66" t="s">
        <v>204</v>
      </c>
      <c r="B51" s="50" t="s">
        <v>78</v>
      </c>
      <c r="C51" s="50"/>
      <c r="D51" s="50" t="s">
        <v>107</v>
      </c>
      <c r="E51" s="51"/>
      <c r="F51" s="67"/>
      <c r="G51" s="59" t="s">
        <v>187</v>
      </c>
      <c r="H51" s="59">
        <v>520</v>
      </c>
      <c r="I51" s="55" t="s">
        <v>85</v>
      </c>
      <c r="J51" s="68"/>
      <c r="K51" s="56" t="s">
        <v>137</v>
      </c>
      <c r="L51" s="50"/>
      <c r="M51" s="56" t="s">
        <v>106</v>
      </c>
      <c r="N51" s="64"/>
      <c r="O51" s="15">
        <f>SUM(Tabla2[[#This Row],[INGRESOS DE FUENTE LOCAL                     (aprobado)]:[RECURSOS ESTATALES (aprobado)]])</f>
        <v>0</v>
      </c>
      <c r="P51" s="15">
        <v>0</v>
      </c>
      <c r="Q51" s="15">
        <v>0</v>
      </c>
      <c r="R51" s="15">
        <v>0</v>
      </c>
      <c r="S51" s="15">
        <v>0</v>
      </c>
      <c r="T51" s="15">
        <v>0</v>
      </c>
      <c r="U51" s="57" t="s">
        <v>223</v>
      </c>
      <c r="V51" s="15">
        <f>SUM(Tabla2[[#This Row],[INGRESOS DE FUENTE LOCAL            (modificado)]:[RECURSOS ESTATALES (modificado)]])</f>
        <v>557395.81999999995</v>
      </c>
      <c r="W51" s="15">
        <v>0</v>
      </c>
      <c r="X51" s="15">
        <v>0</v>
      </c>
      <c r="Y51" s="15">
        <v>0</v>
      </c>
      <c r="Z51" s="15">
        <v>557395.81999999995</v>
      </c>
      <c r="AA51" s="15">
        <v>0</v>
      </c>
      <c r="AB51" s="15">
        <f>SUM(Tabla2[[#This Row],[INGRESOS DE FUENTE LOCAL              (devengado)]:[RECURSOS ESTATALES (devengado)]])</f>
        <v>0</v>
      </c>
      <c r="AC51" s="15">
        <v>0</v>
      </c>
      <c r="AD51" s="15">
        <v>0</v>
      </c>
      <c r="AE51" s="15">
        <v>0</v>
      </c>
      <c r="AF51" s="15">
        <f>Tabla2[[#This Row],[RECURSOS FEDERALES CONVENIDOS (aprobado)]]</f>
        <v>0</v>
      </c>
      <c r="AG51" s="15">
        <v>0</v>
      </c>
      <c r="AH51" s="15">
        <f>SUM(Tabla2[[#This Row],[INGRESOS DE FUENTE LOCAL              (devengado)]:[RECURSOS ESTATALES (devengado)]])</f>
        <v>0</v>
      </c>
      <c r="AI51" s="15">
        <f>SUM(AG34:AG50)</f>
        <v>0</v>
      </c>
      <c r="AJ51" s="15">
        <v>0</v>
      </c>
      <c r="AK51" s="15">
        <v>0</v>
      </c>
      <c r="AL51" s="15">
        <v>0</v>
      </c>
      <c r="AM51" s="15">
        <v>0</v>
      </c>
      <c r="AN51" s="15">
        <f>SUM(Tabla2[[#This Row],[INGRESOS DE FUENTE LOCAL                 (ejercido)]:[RECURSOS ESTATALES (ejercido)]])</f>
        <v>0</v>
      </c>
      <c r="AO51" s="15">
        <f>SUM(AM34:AM50)</f>
        <v>0</v>
      </c>
      <c r="AP51" s="15">
        <v>0</v>
      </c>
      <c r="AQ51" s="15">
        <v>0</v>
      </c>
      <c r="AR51" s="15">
        <v>0</v>
      </c>
      <c r="AS51" s="15">
        <v>0</v>
      </c>
      <c r="AT51" s="15">
        <f t="shared" si="9"/>
        <v>0</v>
      </c>
      <c r="AU51" s="43">
        <f>SUM(AS34:AS50)</f>
        <v>0</v>
      </c>
      <c r="AV51" s="44">
        <v>0</v>
      </c>
      <c r="AW51" s="44">
        <v>0</v>
      </c>
      <c r="AX51" s="44">
        <v>0</v>
      </c>
      <c r="AY51" s="44">
        <v>0</v>
      </c>
      <c r="AZ51" s="73"/>
      <c r="BA51" s="15">
        <f>SUM(Tabla3[[#This Row],[INGRESOS DE FUENTE LOCAL                          (por ejercer)]:[RECURSOS ESTATALES        (por ejercer)]])</f>
        <v>0</v>
      </c>
      <c r="BB51" s="44">
        <f t="shared" si="10"/>
        <v>0</v>
      </c>
      <c r="BC51" s="44">
        <v>0</v>
      </c>
      <c r="BD51" s="44">
        <v>0</v>
      </c>
      <c r="BE51" s="15">
        <f>SUM(Tabla2[[#This Row],[RECURSOS FEDERALES CONVENIDOS (comprometido)]]-Tabla3[[#This Row],[RECURSOS FEDERALES CONVENIDOS (pagado)]])</f>
        <v>0</v>
      </c>
      <c r="BF51" s="44">
        <v>0</v>
      </c>
    </row>
    <row r="52" spans="1:58" ht="132" x14ac:dyDescent="0.3">
      <c r="A52" s="66" t="s">
        <v>205</v>
      </c>
      <c r="B52" s="50" t="s">
        <v>78</v>
      </c>
      <c r="C52" s="50" t="s">
        <v>81</v>
      </c>
      <c r="D52" s="50" t="s">
        <v>107</v>
      </c>
      <c r="E52" s="51" t="s">
        <v>84</v>
      </c>
      <c r="F52" s="67">
        <v>63</v>
      </c>
      <c r="G52" s="59" t="s">
        <v>92</v>
      </c>
      <c r="H52" s="59">
        <v>520</v>
      </c>
      <c r="I52" s="55" t="s">
        <v>85</v>
      </c>
      <c r="J52" s="68">
        <v>61605</v>
      </c>
      <c r="K52" s="56" t="s">
        <v>137</v>
      </c>
      <c r="L52" s="50"/>
      <c r="M52" s="56" t="s">
        <v>106</v>
      </c>
      <c r="N52" s="64"/>
      <c r="O52" s="15">
        <f>SUM(Tabla2[[#This Row],[INGRESOS DE FUENTE LOCAL                     (aprobado)]:[RECURSOS ESTATALES (aprobado)]])</f>
        <v>0</v>
      </c>
      <c r="P52" s="15">
        <v>0</v>
      </c>
      <c r="Q52" s="15">
        <v>0</v>
      </c>
      <c r="R52" s="15">
        <v>0</v>
      </c>
      <c r="S52" s="15">
        <v>0</v>
      </c>
      <c r="T52" s="15">
        <v>0</v>
      </c>
      <c r="U52" s="65" t="s">
        <v>224</v>
      </c>
      <c r="V52" s="15">
        <f>SUM(Tabla2[[#This Row],[INGRESOS DE FUENTE LOCAL            (modificado)]:[RECURSOS ESTATALES (modificado)]])</f>
        <v>0</v>
      </c>
      <c r="W52" s="15">
        <f>SUM(Tabla2[[#This Row],[PARTICIPACIONES (modificado)]:[RECURSOS ESTATALES (modificado)]])</f>
        <v>0</v>
      </c>
      <c r="X52" s="15">
        <v>0</v>
      </c>
      <c r="Y52" s="15">
        <v>0</v>
      </c>
      <c r="Z52" s="15">
        <v>0</v>
      </c>
      <c r="AA52" s="15">
        <v>0</v>
      </c>
      <c r="AB52" s="15">
        <f>SUM(Tabla2[[#This Row],[INGRESOS DE FUENTE LOCAL              (devengado)]:[RECURSOS ESTATALES (devengado)]])</f>
        <v>0</v>
      </c>
      <c r="AC52" s="15">
        <v>0</v>
      </c>
      <c r="AD52" s="15">
        <v>0</v>
      </c>
      <c r="AE52" s="15">
        <v>0</v>
      </c>
      <c r="AF52" s="15">
        <v>0</v>
      </c>
      <c r="AG52" s="15">
        <v>0</v>
      </c>
      <c r="AH52" s="15">
        <f>SUM(Tabla2[[#This Row],[INGRESOS DE FUENTE LOCAL              (devengado)]:[RECURSOS ESTATALES (devengado)]])</f>
        <v>0</v>
      </c>
      <c r="AI52" s="15">
        <f>SUM(AG29:AG34)</f>
        <v>0</v>
      </c>
      <c r="AJ52" s="15">
        <v>0</v>
      </c>
      <c r="AK52" s="15">
        <v>0</v>
      </c>
      <c r="AL52" s="15">
        <v>0</v>
      </c>
      <c r="AM52" s="15">
        <v>0</v>
      </c>
      <c r="AN52" s="15">
        <f>SUM(Tabla2[[#This Row],[INGRESOS DE FUENTE LOCAL                 (ejercido)]:[RECURSOS ESTATALES (ejercido)]])</f>
        <v>0</v>
      </c>
      <c r="AO52" s="15">
        <f>SUM(AM29:AM34)</f>
        <v>0</v>
      </c>
      <c r="AP52" s="15">
        <v>0</v>
      </c>
      <c r="AQ52" s="15">
        <v>0</v>
      </c>
      <c r="AR52" s="15">
        <v>0</v>
      </c>
      <c r="AS52" s="15">
        <v>0</v>
      </c>
      <c r="AT52" s="15">
        <f>SUM(AU35:AY35)</f>
        <v>0</v>
      </c>
      <c r="AU52" s="15">
        <f>SUM(AS29:AS34)</f>
        <v>0</v>
      </c>
      <c r="AV52" s="44">
        <v>0</v>
      </c>
      <c r="AW52" s="44">
        <v>0</v>
      </c>
      <c r="AX52" s="44">
        <v>0</v>
      </c>
      <c r="AY52" s="44">
        <v>0</v>
      </c>
      <c r="AZ52" s="74"/>
      <c r="BA52" s="15">
        <f>SUM(Tabla3[[#This Row],[INGRESOS DE FUENTE LOCAL                          (por ejercer)]:[RECURSOS ESTATALES        (por ejercer)]])</f>
        <v>0</v>
      </c>
      <c r="BB52" s="44">
        <f t="shared" si="10"/>
        <v>0</v>
      </c>
      <c r="BC52" s="44">
        <v>0</v>
      </c>
      <c r="BD52" s="44">
        <v>0</v>
      </c>
      <c r="BE52" s="15">
        <f>SUM(Tabla2[[#This Row],[RECURSOS FEDERALES CONVENIDOS (comprometido)]]-Tabla3[[#This Row],[RECURSOS FEDERALES CONVENIDOS (pagado)]])</f>
        <v>0</v>
      </c>
      <c r="BF52" s="44">
        <v>0</v>
      </c>
    </row>
    <row r="53" spans="1:58" ht="132" x14ac:dyDescent="0.3">
      <c r="A53" s="66" t="s">
        <v>206</v>
      </c>
      <c r="B53" s="50" t="s">
        <v>78</v>
      </c>
      <c r="C53" s="50" t="s">
        <v>81</v>
      </c>
      <c r="D53" s="50" t="s">
        <v>107</v>
      </c>
      <c r="E53" s="51" t="s">
        <v>84</v>
      </c>
      <c r="F53" s="67" t="s">
        <v>221</v>
      </c>
      <c r="G53" s="59" t="s">
        <v>134</v>
      </c>
      <c r="H53" s="59">
        <v>520</v>
      </c>
      <c r="I53" s="55" t="s">
        <v>85</v>
      </c>
      <c r="J53" s="68">
        <v>61202</v>
      </c>
      <c r="K53" s="56" t="s">
        <v>137</v>
      </c>
      <c r="L53" s="50"/>
      <c r="M53" s="56" t="s">
        <v>106</v>
      </c>
      <c r="N53" s="64"/>
      <c r="O53" s="15">
        <f>SUM(Tabla2[[#This Row],[INGRESOS DE FUENTE LOCAL                     (aprobado)]:[RECURSOS ESTATALES (aprobado)]])</f>
        <v>0</v>
      </c>
      <c r="P53" s="15">
        <v>0</v>
      </c>
      <c r="Q53" s="15">
        <v>0</v>
      </c>
      <c r="R53" s="15">
        <v>0</v>
      </c>
      <c r="S53" s="15">
        <v>0</v>
      </c>
      <c r="T53" s="15">
        <v>0</v>
      </c>
      <c r="U53" s="65" t="s">
        <v>224</v>
      </c>
      <c r="V53" s="15">
        <f>SUM(Tabla2[[#This Row],[INGRESOS DE FUENTE LOCAL            (modificado)]:[RECURSOS ESTATALES (modificado)]])</f>
        <v>0</v>
      </c>
      <c r="W53" s="15">
        <f>SUM(Tabla2[[#This Row],[PARTICIPACIONES (modificado)]:[RECURSOS ESTATALES (modificado)]])</f>
        <v>0</v>
      </c>
      <c r="X53" s="15">
        <v>0</v>
      </c>
      <c r="Y53" s="15">
        <v>0</v>
      </c>
      <c r="Z53" s="15">
        <v>0</v>
      </c>
      <c r="AA53" s="15">
        <v>0</v>
      </c>
      <c r="AB53" s="15">
        <f>SUM(Tabla2[[#This Row],[INGRESOS DE FUENTE LOCAL              (devengado)]:[RECURSOS ESTATALES (devengado)]])</f>
        <v>0</v>
      </c>
      <c r="AC53" s="15">
        <v>0</v>
      </c>
      <c r="AD53" s="15">
        <v>0</v>
      </c>
      <c r="AE53" s="15">
        <v>0</v>
      </c>
      <c r="AF53" s="15">
        <f>Tabla2[[#This Row],[RECURSOS FEDERALES CONVENIDOS (aprobado)]]</f>
        <v>0</v>
      </c>
      <c r="AG53" s="15">
        <v>0</v>
      </c>
      <c r="AH53" s="15">
        <f>SUM(Tabla2[[#This Row],[INGRESOS DE FUENTE LOCAL              (devengado)]:[RECURSOS ESTATALES (devengado)]])</f>
        <v>0</v>
      </c>
      <c r="AI53" s="15">
        <f>SUM(AG30:AG52)</f>
        <v>0</v>
      </c>
      <c r="AJ53" s="15">
        <v>0</v>
      </c>
      <c r="AK53" s="15">
        <v>0</v>
      </c>
      <c r="AL53" s="15">
        <v>0</v>
      </c>
      <c r="AM53" s="15">
        <v>0</v>
      </c>
      <c r="AN53" s="15">
        <f>SUM(Tabla2[[#This Row],[INGRESOS DE FUENTE LOCAL                 (ejercido)]:[RECURSOS ESTATALES (ejercido)]])</f>
        <v>0</v>
      </c>
      <c r="AO53" s="15">
        <f>SUM(AM30:AM52)</f>
        <v>0</v>
      </c>
      <c r="AP53" s="15">
        <v>0</v>
      </c>
      <c r="AQ53" s="15">
        <v>0</v>
      </c>
      <c r="AR53" s="15">
        <v>0</v>
      </c>
      <c r="AS53" s="15">
        <v>0</v>
      </c>
      <c r="AT53" s="15">
        <f>SUM(AU36:AY36)</f>
        <v>0</v>
      </c>
      <c r="AU53" s="15">
        <v>0</v>
      </c>
      <c r="AV53" s="44">
        <v>0</v>
      </c>
      <c r="AW53" s="44">
        <v>0</v>
      </c>
      <c r="AX53" s="44">
        <v>0</v>
      </c>
      <c r="AY53" s="44">
        <v>0</v>
      </c>
      <c r="AZ53" s="73"/>
      <c r="BA53" s="15">
        <f>SUM(Tabla3[[#This Row],[INGRESOS DE FUENTE LOCAL                          (por ejercer)]:[RECURSOS ESTATALES        (por ejercer)]])</f>
        <v>0</v>
      </c>
      <c r="BB53" s="44">
        <f t="shared" si="10"/>
        <v>0</v>
      </c>
      <c r="BC53" s="44">
        <v>0</v>
      </c>
      <c r="BD53" s="44">
        <v>0</v>
      </c>
      <c r="BE53" s="15">
        <f>SUM(Tabla2[[#This Row],[RECURSOS FEDERALES CONVENIDOS (comprometido)]]-Tabla3[[#This Row],[RECURSOS FEDERALES CONVENIDOS (pagado)]])</f>
        <v>0</v>
      </c>
      <c r="BF53" s="44">
        <v>0</v>
      </c>
    </row>
    <row r="54" spans="1:58" ht="132" x14ac:dyDescent="0.3">
      <c r="A54" s="66" t="s">
        <v>207</v>
      </c>
      <c r="B54" s="50" t="s">
        <v>78</v>
      </c>
      <c r="C54" s="50" t="s">
        <v>78</v>
      </c>
      <c r="D54" s="50" t="s">
        <v>107</v>
      </c>
      <c r="E54" s="51" t="s">
        <v>84</v>
      </c>
      <c r="F54" s="67" t="s">
        <v>222</v>
      </c>
      <c r="G54" s="59" t="s">
        <v>133</v>
      </c>
      <c r="H54" s="59">
        <v>520</v>
      </c>
      <c r="I54" s="55" t="s">
        <v>85</v>
      </c>
      <c r="J54" s="68">
        <v>61204</v>
      </c>
      <c r="K54" s="56" t="s">
        <v>137</v>
      </c>
      <c r="L54" s="50"/>
      <c r="M54" s="56" t="s">
        <v>106</v>
      </c>
      <c r="N54" s="64"/>
      <c r="O54" s="15">
        <f>SUM(Tabla2[[#This Row],[INGRESOS DE FUENTE LOCAL                     (aprobado)]:[RECURSOS ESTATALES (aprobado)]])</f>
        <v>0</v>
      </c>
      <c r="P54" s="15">
        <v>0</v>
      </c>
      <c r="Q54" s="15">
        <v>0</v>
      </c>
      <c r="R54" s="15">
        <v>0</v>
      </c>
      <c r="S54" s="15">
        <v>0</v>
      </c>
      <c r="T54" s="15">
        <v>0</v>
      </c>
      <c r="U54" s="65" t="s">
        <v>224</v>
      </c>
      <c r="V54" s="15">
        <f>SUM(Tabla2[[#This Row],[INGRESOS DE FUENTE LOCAL            (modificado)]:[RECURSOS ESTATALES (modificado)]])</f>
        <v>0</v>
      </c>
      <c r="W54" s="15">
        <f>SUM(Tabla2[[#This Row],[PARTICIPACIONES (modificado)]:[RECURSOS ESTATALES (modificado)]])</f>
        <v>0</v>
      </c>
      <c r="X54" s="15">
        <v>0</v>
      </c>
      <c r="Y54" s="15">
        <v>0</v>
      </c>
      <c r="Z54" s="15">
        <v>0</v>
      </c>
      <c r="AA54" s="15">
        <v>0</v>
      </c>
      <c r="AB54" s="15">
        <f>SUM(Tabla2[[#This Row],[INGRESOS DE FUENTE LOCAL              (devengado)]:[RECURSOS ESTATALES (devengado)]])</f>
        <v>0</v>
      </c>
      <c r="AC54" s="15">
        <v>0</v>
      </c>
      <c r="AD54" s="15">
        <v>0</v>
      </c>
      <c r="AE54" s="15">
        <v>0</v>
      </c>
      <c r="AF54" s="15">
        <f>Tabla2[[#This Row],[RECURSOS FEDERALES CONVENIDOS (aprobado)]]</f>
        <v>0</v>
      </c>
      <c r="AG54" s="15">
        <v>0</v>
      </c>
      <c r="AH54" s="15">
        <f>SUM(Tabla2[[#This Row],[INGRESOS DE FUENTE LOCAL              (devengado)]:[RECURSOS ESTATALES (devengado)]])</f>
        <v>0</v>
      </c>
      <c r="AI54" s="15">
        <f>SUM(AG31:AG53)</f>
        <v>0</v>
      </c>
      <c r="AJ54" s="15">
        <v>0</v>
      </c>
      <c r="AK54" s="15">
        <v>0</v>
      </c>
      <c r="AL54" s="15">
        <v>0</v>
      </c>
      <c r="AM54" s="15">
        <v>0</v>
      </c>
      <c r="AN54" s="15">
        <f>SUM(Tabla2[[#This Row],[INGRESOS DE FUENTE LOCAL                 (ejercido)]:[RECURSOS ESTATALES (ejercido)]])</f>
        <v>0</v>
      </c>
      <c r="AO54" s="15">
        <f>SUM(AM31:AM53)</f>
        <v>0</v>
      </c>
      <c r="AP54" s="15">
        <v>0</v>
      </c>
      <c r="AQ54" s="15">
        <v>0</v>
      </c>
      <c r="AR54" s="15">
        <v>0</v>
      </c>
      <c r="AS54" s="15">
        <v>0</v>
      </c>
      <c r="AT54" s="15">
        <f>SUM(AU37:AY37)</f>
        <v>0</v>
      </c>
      <c r="AU54" s="15">
        <f>SUM(AS31:AS53)</f>
        <v>0</v>
      </c>
      <c r="AV54" s="44">
        <v>0</v>
      </c>
      <c r="AW54" s="44">
        <v>0</v>
      </c>
      <c r="AX54" s="44">
        <v>0</v>
      </c>
      <c r="AY54" s="44">
        <v>0</v>
      </c>
      <c r="AZ54" s="73"/>
      <c r="BA54" s="15">
        <f>SUM(Tabla3[[#This Row],[INGRESOS DE FUENTE LOCAL                          (por ejercer)]:[RECURSOS ESTATALES        (por ejercer)]])</f>
        <v>0</v>
      </c>
      <c r="BB54" s="44">
        <f t="shared" si="10"/>
        <v>0</v>
      </c>
      <c r="BC54" s="44">
        <v>0</v>
      </c>
      <c r="BD54" s="44">
        <v>0</v>
      </c>
      <c r="BE54" s="15">
        <f>SUM(Tabla2[[#This Row],[RECURSOS FEDERALES CONVENIDOS (comprometido)]]-Tabla3[[#This Row],[RECURSOS FEDERALES CONVENIDOS (pagado)]])</f>
        <v>0</v>
      </c>
      <c r="BF54" s="44">
        <v>0</v>
      </c>
    </row>
    <row r="55" spans="1:58" ht="165" x14ac:dyDescent="0.3">
      <c r="A55" s="66" t="s">
        <v>208</v>
      </c>
      <c r="B55" s="50" t="s">
        <v>78</v>
      </c>
      <c r="C55" s="50" t="s">
        <v>78</v>
      </c>
      <c r="D55" s="50" t="s">
        <v>138</v>
      </c>
      <c r="E55" s="51" t="s">
        <v>84</v>
      </c>
      <c r="F55" s="67">
        <v>66.099999999999994</v>
      </c>
      <c r="G55" s="59" t="s">
        <v>92</v>
      </c>
      <c r="H55" s="59">
        <v>520</v>
      </c>
      <c r="I55" s="55" t="s">
        <v>85</v>
      </c>
      <c r="J55" s="68">
        <v>61605</v>
      </c>
      <c r="K55" s="56" t="s">
        <v>137</v>
      </c>
      <c r="L55" s="50"/>
      <c r="M55" s="56" t="s">
        <v>106</v>
      </c>
      <c r="N55" s="64"/>
      <c r="O55" s="15">
        <f>SUM(Tabla2[[#This Row],[INGRESOS DE FUENTE LOCAL                     (aprobado)]:[RECURSOS ESTATALES (aprobado)]])</f>
        <v>0</v>
      </c>
      <c r="P55" s="15">
        <v>0</v>
      </c>
      <c r="Q55" s="15">
        <v>0</v>
      </c>
      <c r="R55" s="15">
        <v>0</v>
      </c>
      <c r="S55" s="15">
        <v>0</v>
      </c>
      <c r="T55" s="15">
        <v>0</v>
      </c>
      <c r="U55" s="32"/>
      <c r="V55" s="15">
        <f>SUM(Tabla2[[#This Row],[INGRESOS DE FUENTE LOCAL            (modificado)]:[RECURSOS ESTATALES (modificado)]])</f>
        <v>0</v>
      </c>
      <c r="W55" s="15">
        <f>SUM(Tabla2[[#This Row],[PARTICIPACIONES (modificado)]:[RECURSOS ESTATALES (modificado)]])</f>
        <v>0</v>
      </c>
      <c r="X55" s="15">
        <v>0</v>
      </c>
      <c r="Y55" s="15">
        <v>0</v>
      </c>
      <c r="Z55" s="15">
        <v>0</v>
      </c>
      <c r="AA55" s="15">
        <v>0</v>
      </c>
      <c r="AB55" s="15">
        <f>SUM(Tabla2[[#This Row],[INGRESOS DE FUENTE LOCAL              (devengado)]:[RECURSOS ESTATALES (devengado)]])</f>
        <v>0</v>
      </c>
      <c r="AC55" s="15">
        <v>0</v>
      </c>
      <c r="AD55" s="15">
        <v>0</v>
      </c>
      <c r="AE55" s="15">
        <v>0</v>
      </c>
      <c r="AF55" s="15">
        <f>Tabla2[[#This Row],[RECURSOS FEDERALES CONVENIDOS (aprobado)]]</f>
        <v>0</v>
      </c>
      <c r="AG55" s="15">
        <v>0</v>
      </c>
      <c r="AH55" s="15">
        <f>SUM(Tabla2[[#This Row],[INGRESOS DE FUENTE LOCAL              (devengado)]:[RECURSOS ESTATALES (devengado)]])</f>
        <v>0</v>
      </c>
      <c r="AI55" s="15">
        <v>0</v>
      </c>
      <c r="AJ55" s="15">
        <v>0</v>
      </c>
      <c r="AK55" s="15">
        <v>0</v>
      </c>
      <c r="AL55" s="15">
        <v>0</v>
      </c>
      <c r="AM55" s="15">
        <v>0</v>
      </c>
      <c r="AN55" s="15">
        <f>SUM(Tabla2[[#This Row],[INGRESOS DE FUENTE LOCAL                 (ejercido)]:[RECURSOS ESTATALES (ejercido)]])</f>
        <v>0</v>
      </c>
      <c r="AO55" s="15">
        <f>SUM(AM32:AM54)</f>
        <v>0</v>
      </c>
      <c r="AP55" s="15">
        <v>0</v>
      </c>
      <c r="AQ55" s="15">
        <v>0</v>
      </c>
      <c r="AR55" s="15">
        <v>0</v>
      </c>
      <c r="AS55" s="15">
        <v>0</v>
      </c>
      <c r="AT55" s="15">
        <f>SUM(AU38:AY38)</f>
        <v>1260000</v>
      </c>
      <c r="AU55" s="15">
        <f>SUM(AS32:AS54)</f>
        <v>0</v>
      </c>
      <c r="AV55" s="44">
        <v>0</v>
      </c>
      <c r="AW55" s="44">
        <v>0</v>
      </c>
      <c r="AX55" s="44">
        <v>0</v>
      </c>
      <c r="AY55" s="44">
        <v>0</v>
      </c>
      <c r="AZ55" s="73"/>
      <c r="BA55" s="15">
        <f>SUM(Tabla3[[#This Row],[INGRESOS DE FUENTE LOCAL                          (por ejercer)]:[RECURSOS ESTATALES        (por ejercer)]])</f>
        <v>0</v>
      </c>
      <c r="BB55" s="44">
        <f>SUM(AY49:AY54)</f>
        <v>0</v>
      </c>
      <c r="BC55" s="44">
        <v>0</v>
      </c>
      <c r="BD55" s="44">
        <v>0</v>
      </c>
      <c r="BE55" s="15">
        <f>SUM(Tabla2[[#This Row],[RECURSOS FEDERALES CONVENIDOS (comprometido)]]-Tabla3[[#This Row],[RECURSOS FEDERALES CONVENIDOS (pagado)]])</f>
        <v>0</v>
      </c>
      <c r="BF55" s="44">
        <v>0</v>
      </c>
    </row>
    <row r="56" spans="1:58" x14ac:dyDescent="0.3">
      <c r="A56" s="75"/>
      <c r="B56" s="76"/>
      <c r="C56" s="77"/>
      <c r="D56" s="77"/>
      <c r="E56" s="77"/>
      <c r="F56" s="77"/>
      <c r="G56" s="78"/>
      <c r="H56" s="78"/>
      <c r="I56" s="78"/>
      <c r="J56" s="79"/>
      <c r="K56" s="80"/>
      <c r="L56" s="77"/>
      <c r="M56" s="80"/>
      <c r="N56" s="80"/>
      <c r="O56" s="81">
        <f t="shared" ref="O56:P56" si="11">SUM(O8:O55)</f>
        <v>27002220.239999998</v>
      </c>
      <c r="P56" s="81">
        <f t="shared" si="11"/>
        <v>0</v>
      </c>
      <c r="Q56" s="81">
        <f t="shared" ref="Q56:T56" si="12">SUM(Q8:Q55)</f>
        <v>0</v>
      </c>
      <c r="R56" s="81">
        <f t="shared" si="12"/>
        <v>0</v>
      </c>
      <c r="S56" s="81">
        <f t="shared" si="12"/>
        <v>21371637.449999999</v>
      </c>
      <c r="T56" s="81">
        <f t="shared" si="12"/>
        <v>5630582.79</v>
      </c>
      <c r="U56" s="82"/>
      <c r="V56" s="81">
        <f>SUM(V8:V55)</f>
        <v>28201208.170000002</v>
      </c>
      <c r="W56" s="81">
        <f t="shared" ref="W56:AI56" si="13">SUM(W8:W55)</f>
        <v>0</v>
      </c>
      <c r="X56" s="81">
        <f t="shared" si="13"/>
        <v>707000</v>
      </c>
      <c r="Y56" s="81">
        <f t="shared" si="13"/>
        <v>0</v>
      </c>
      <c r="Z56" s="81">
        <f t="shared" si="13"/>
        <v>23508795.82</v>
      </c>
      <c r="AA56" s="81">
        <f t="shared" si="13"/>
        <v>3985412.35</v>
      </c>
      <c r="AB56" s="81">
        <f t="shared" si="13"/>
        <v>4913192.95</v>
      </c>
      <c r="AC56" s="81">
        <f t="shared" si="13"/>
        <v>0</v>
      </c>
      <c r="AD56" s="81">
        <f t="shared" si="13"/>
        <v>0</v>
      </c>
      <c r="AE56" s="81">
        <f t="shared" si="13"/>
        <v>0</v>
      </c>
      <c r="AF56" s="81">
        <f t="shared" si="13"/>
        <v>4929000</v>
      </c>
      <c r="AG56" s="81">
        <f t="shared" si="13"/>
        <v>0</v>
      </c>
      <c r="AH56" s="81">
        <f t="shared" si="13"/>
        <v>2962540.85</v>
      </c>
      <c r="AI56" s="81">
        <f t="shared" si="13"/>
        <v>0</v>
      </c>
      <c r="AJ56" s="81">
        <f t="shared" ref="AJ56" si="14">SUM(AJ8:AJ55)</f>
        <v>0</v>
      </c>
      <c r="AK56" s="81">
        <f t="shared" ref="AK56" si="15">SUM(AK8:AK55)</f>
        <v>0</v>
      </c>
      <c r="AL56" s="81">
        <f t="shared" ref="AL56" si="16">SUM(AL8:AL55)</f>
        <v>2962540.85</v>
      </c>
      <c r="AM56" s="81">
        <f t="shared" ref="AM56" si="17">SUM(AM8:AM55)</f>
        <v>0</v>
      </c>
      <c r="AN56" s="81">
        <f t="shared" ref="AN56" si="18">SUM(AN8:AN55)</f>
        <v>2962540.85</v>
      </c>
      <c r="AO56" s="81">
        <f t="shared" ref="AO56" si="19">SUM(AO8:AO55)</f>
        <v>0</v>
      </c>
      <c r="AP56" s="81">
        <f t="shared" ref="AP56" si="20">SUM(AP8:AP55)</f>
        <v>0</v>
      </c>
      <c r="AQ56" s="81">
        <f t="shared" ref="AQ56" si="21">SUM(AQ8:AQ55)</f>
        <v>0</v>
      </c>
      <c r="AR56" s="81">
        <f t="shared" ref="AR56" si="22">SUM(AR8:AR55)</f>
        <v>2962540.85</v>
      </c>
      <c r="AS56" s="81">
        <f t="shared" ref="AS56" si="23">SUM(AS8:AS55)</f>
        <v>0</v>
      </c>
      <c r="AT56" s="81">
        <f t="shared" ref="AT56" si="24">SUM(AT8:AT55)</f>
        <v>4120200</v>
      </c>
      <c r="AU56" s="81">
        <f t="shared" ref="AU56" si="25">SUM(AU8:AU55)</f>
        <v>0</v>
      </c>
      <c r="AV56" s="83">
        <f t="shared" ref="AV56" si="26">SUM(AV8:AV55)</f>
        <v>0</v>
      </c>
      <c r="AW56" s="83">
        <f t="shared" ref="AW56" si="27">SUM(AW8:AW55)</f>
        <v>0</v>
      </c>
      <c r="AX56" s="83">
        <f t="shared" ref="AX56" si="28">SUM(AX8:AX55)</f>
        <v>2070200</v>
      </c>
      <c r="AY56" s="83">
        <f t="shared" ref="AY56" si="29">SUM(AY8:AY55)</f>
        <v>0</v>
      </c>
      <c r="AZ56" s="45"/>
      <c r="BA56" s="83">
        <f t="shared" ref="BA56" si="30">SUM(BA8:BA55)</f>
        <v>12243624.699999999</v>
      </c>
      <c r="BB56" s="83">
        <f t="shared" ref="BB56" si="31">SUM(BB8:BB55)</f>
        <v>0</v>
      </c>
      <c r="BC56" s="83">
        <f t="shared" ref="BC56" si="32">SUM(BC8:BC55)</f>
        <v>1414000</v>
      </c>
      <c r="BD56" s="83">
        <f t="shared" ref="BD56" si="33">SUM(BD8:BD55)</f>
        <v>0</v>
      </c>
      <c r="BE56" s="83">
        <f t="shared" ref="BE56" si="34">SUM(BE8:BE55)</f>
        <v>2858800</v>
      </c>
      <c r="BF56" s="83">
        <f t="shared" ref="BF56" si="35">SUM(BF8:BF55)</f>
        <v>7970824.7000000002</v>
      </c>
    </row>
    <row r="57" spans="1:58" x14ac:dyDescent="0.3">
      <c r="A57" s="21" t="s">
        <v>167</v>
      </c>
      <c r="B57" s="21"/>
      <c r="C57" s="7"/>
      <c r="D57" s="7"/>
      <c r="E57" s="7"/>
      <c r="F57" s="7"/>
      <c r="G57" s="7"/>
      <c r="H57" s="7"/>
      <c r="K57" s="7"/>
      <c r="L57" s="7"/>
      <c r="M57" s="7"/>
      <c r="N57" s="8"/>
      <c r="O57" s="8"/>
      <c r="P57" s="8"/>
      <c r="Q57" s="8"/>
      <c r="R57" s="8"/>
      <c r="S57" s="8"/>
      <c r="T57" s="8"/>
      <c r="U57" s="8"/>
      <c r="V57" s="8"/>
      <c r="W57" s="8"/>
      <c r="X57" s="8"/>
      <c r="Y57" s="8"/>
      <c r="Z57" s="8"/>
      <c r="AA57" s="8"/>
      <c r="AB57" s="8"/>
      <c r="AC57" s="8"/>
      <c r="AD57" s="8"/>
      <c r="AE57" s="8"/>
      <c r="AV57" s="22"/>
      <c r="AW57" s="22"/>
      <c r="AX57" s="22"/>
      <c r="AY57" s="22"/>
    </row>
    <row r="58" spans="1:58" x14ac:dyDescent="0.3">
      <c r="A58" s="21" t="s">
        <v>168</v>
      </c>
      <c r="B58" s="21"/>
      <c r="C58" s="7"/>
      <c r="D58" s="7"/>
      <c r="E58" s="7"/>
      <c r="F58" s="7"/>
      <c r="G58" s="7"/>
      <c r="H58" s="7"/>
      <c r="K58" s="7"/>
      <c r="L58" s="7"/>
      <c r="M58" s="7"/>
      <c r="N58" s="8"/>
      <c r="O58" s="8"/>
      <c r="P58" s="8"/>
      <c r="Q58" s="8"/>
      <c r="R58" s="8"/>
      <c r="S58" s="8"/>
      <c r="T58" s="8"/>
      <c r="U58" s="8"/>
      <c r="V58" s="8"/>
      <c r="W58" s="8"/>
      <c r="X58" s="8"/>
      <c r="Y58" s="8"/>
      <c r="Z58" s="8"/>
      <c r="AA58" s="8"/>
      <c r="AB58" s="8"/>
      <c r="AC58" s="8"/>
      <c r="AD58" s="8"/>
      <c r="AE58" s="8"/>
      <c r="AV58" s="22"/>
      <c r="AW58" s="22"/>
      <c r="AX58" s="22"/>
      <c r="AY58" s="22"/>
    </row>
    <row r="59" spans="1:58" x14ac:dyDescent="0.3">
      <c r="A59" s="21" t="s">
        <v>169</v>
      </c>
      <c r="B59" s="21"/>
      <c r="C59" s="27"/>
      <c r="D59" s="7"/>
      <c r="E59" s="7"/>
      <c r="F59" s="7"/>
      <c r="G59" s="7"/>
      <c r="H59" s="7"/>
      <c r="I59" s="7"/>
      <c r="K59" s="7"/>
      <c r="L59" s="7"/>
      <c r="M59" s="7"/>
      <c r="N59" s="8"/>
      <c r="O59" s="8"/>
      <c r="P59" s="8"/>
      <c r="Q59" s="8"/>
      <c r="R59" s="8"/>
      <c r="S59" s="8"/>
      <c r="T59" s="8"/>
      <c r="U59" s="8"/>
      <c r="V59" s="8"/>
      <c r="W59" s="8"/>
      <c r="X59" s="8"/>
      <c r="Y59" s="8"/>
      <c r="Z59" s="8"/>
      <c r="AA59" s="8"/>
      <c r="AB59" s="8"/>
      <c r="AC59" s="8"/>
      <c r="AD59" s="8"/>
      <c r="AE59" s="8"/>
      <c r="AV59" s="22"/>
      <c r="AW59" s="22"/>
      <c r="AX59" s="22"/>
      <c r="AY59" s="22"/>
    </row>
    <row r="60" spans="1:58" x14ac:dyDescent="0.3">
      <c r="A60" s="21" t="s">
        <v>176</v>
      </c>
      <c r="B60" s="21"/>
      <c r="C60" s="7"/>
      <c r="D60" s="7"/>
      <c r="E60" s="7"/>
      <c r="F60" s="7"/>
      <c r="G60" s="7"/>
      <c r="H60" s="7"/>
      <c r="I60" s="7"/>
      <c r="K60" s="7"/>
      <c r="L60" s="7"/>
      <c r="M60" s="7"/>
      <c r="N60" s="8"/>
      <c r="O60" s="8"/>
      <c r="P60" s="8"/>
      <c r="Q60" s="8"/>
      <c r="R60" s="8"/>
      <c r="S60" s="8"/>
      <c r="T60" s="8"/>
      <c r="U60" s="8"/>
      <c r="V60" s="8"/>
      <c r="W60" s="8"/>
      <c r="X60" s="8"/>
      <c r="Y60" s="8"/>
      <c r="Z60" s="8"/>
      <c r="AA60" s="8"/>
      <c r="AB60" s="8"/>
      <c r="AC60" s="8"/>
      <c r="AD60" s="8"/>
      <c r="AE60" s="8"/>
      <c r="AV60" s="22"/>
      <c r="AW60" s="22"/>
      <c r="AX60" s="22"/>
      <c r="AY60" s="22"/>
    </row>
    <row r="61" spans="1:58" x14ac:dyDescent="0.3">
      <c r="A61" s="21" t="s">
        <v>178</v>
      </c>
      <c r="B61" s="21"/>
      <c r="C61" s="7"/>
      <c r="D61" s="7"/>
      <c r="E61" s="7"/>
      <c r="F61" s="7"/>
      <c r="G61" s="7"/>
      <c r="H61" s="7"/>
      <c r="I61" s="7"/>
      <c r="K61" s="7"/>
      <c r="L61" s="7"/>
      <c r="M61" s="7"/>
      <c r="N61" s="8"/>
      <c r="O61" s="8"/>
      <c r="P61" s="8"/>
      <c r="Q61" s="8"/>
      <c r="R61" s="8"/>
      <c r="S61" s="8"/>
      <c r="T61" s="8"/>
      <c r="U61" s="8"/>
      <c r="V61" s="8"/>
      <c r="W61" s="8"/>
      <c r="X61" s="8"/>
      <c r="Y61" s="8"/>
      <c r="Z61" s="8"/>
      <c r="AA61" s="8"/>
      <c r="AB61" s="8"/>
      <c r="AC61" s="8"/>
      <c r="AD61" s="8"/>
      <c r="AE61" s="8"/>
      <c r="AV61" s="22"/>
      <c r="AW61" s="22"/>
      <c r="AX61" s="22"/>
      <c r="AY61" s="22"/>
    </row>
    <row r="62" spans="1:58" x14ac:dyDescent="0.3">
      <c r="A62" s="21" t="s">
        <v>230</v>
      </c>
      <c r="B62" s="21"/>
      <c r="C62" s="7"/>
      <c r="D62" s="7"/>
      <c r="E62" s="7"/>
      <c r="F62" s="7"/>
      <c r="G62" s="7"/>
      <c r="H62" s="7"/>
      <c r="I62" s="7"/>
      <c r="K62" s="7"/>
      <c r="L62" s="7"/>
      <c r="M62" s="7"/>
      <c r="N62" s="8"/>
      <c r="O62" s="8"/>
      <c r="P62" s="8"/>
      <c r="Q62" s="8"/>
      <c r="R62" s="8"/>
      <c r="S62" s="8"/>
      <c r="T62" s="8"/>
      <c r="U62" s="8"/>
      <c r="V62" s="8"/>
      <c r="W62" s="8"/>
      <c r="X62" s="8"/>
      <c r="Y62" s="8"/>
      <c r="Z62" s="8"/>
      <c r="AA62" s="8"/>
      <c r="AB62" s="8"/>
      <c r="AC62" s="8"/>
      <c r="AD62" s="8"/>
      <c r="AE62" s="8"/>
      <c r="AV62" s="16"/>
      <c r="AW62" s="16"/>
      <c r="AX62" s="16"/>
      <c r="AY62" s="16"/>
    </row>
    <row r="63" spans="1:58" x14ac:dyDescent="0.3">
      <c r="A63" s="21" t="s">
        <v>231</v>
      </c>
      <c r="B63" s="21"/>
      <c r="C63" s="7"/>
      <c r="D63" s="7"/>
      <c r="E63" s="7"/>
      <c r="F63" s="7"/>
      <c r="G63" s="7"/>
      <c r="H63" s="7"/>
      <c r="I63" s="7"/>
      <c r="K63" s="7"/>
      <c r="L63" s="7"/>
      <c r="M63" s="7"/>
      <c r="N63" s="8"/>
      <c r="O63" s="8"/>
      <c r="P63" s="8"/>
      <c r="Q63" s="8"/>
      <c r="R63" s="8"/>
      <c r="S63" s="8"/>
      <c r="T63" s="8"/>
      <c r="U63" s="8"/>
      <c r="V63" s="8"/>
      <c r="W63" s="8"/>
      <c r="X63" s="8"/>
      <c r="Y63" s="8"/>
      <c r="Z63" s="8"/>
      <c r="AA63" s="8"/>
      <c r="AB63" s="8"/>
      <c r="AC63" s="8"/>
      <c r="AD63" s="8"/>
      <c r="AE63" s="8"/>
      <c r="AV63" s="16"/>
      <c r="AW63" s="16"/>
      <c r="AX63" s="16"/>
      <c r="AY63" s="16"/>
    </row>
    <row r="64" spans="1:58" x14ac:dyDescent="0.3">
      <c r="A64" s="21" t="s">
        <v>232</v>
      </c>
      <c r="B64" s="21"/>
      <c r="C64" s="7"/>
      <c r="D64" s="7"/>
      <c r="E64" s="7"/>
      <c r="F64" s="7"/>
      <c r="G64" s="7"/>
      <c r="H64" s="7"/>
      <c r="I64" s="7"/>
      <c r="K64" s="7"/>
      <c r="L64" s="7"/>
      <c r="M64" s="7"/>
      <c r="N64" s="8"/>
      <c r="O64" s="8"/>
      <c r="P64" s="8"/>
      <c r="Q64" s="8"/>
      <c r="R64" s="8"/>
      <c r="S64" s="8"/>
      <c r="T64" s="8"/>
      <c r="U64" s="8"/>
      <c r="V64" s="8"/>
      <c r="W64" s="8"/>
      <c r="X64" s="8"/>
      <c r="Y64" s="8"/>
      <c r="Z64" s="8"/>
      <c r="AA64" s="8"/>
      <c r="AB64" s="8"/>
      <c r="AC64" s="8"/>
      <c r="AD64" s="8"/>
      <c r="AE64" s="8"/>
    </row>
    <row r="65" spans="1:47" x14ac:dyDescent="0.3">
      <c r="A65" s="21" t="s">
        <v>226</v>
      </c>
      <c r="B65" s="21"/>
      <c r="C65" s="7"/>
      <c r="D65" s="7"/>
      <c r="E65" s="7"/>
      <c r="F65" s="7"/>
      <c r="G65" s="7"/>
      <c r="H65" s="7"/>
      <c r="I65" s="7"/>
      <c r="K65" s="7"/>
      <c r="L65" s="7"/>
      <c r="M65" s="7"/>
      <c r="N65" s="8"/>
      <c r="O65" s="8"/>
      <c r="P65" s="8"/>
      <c r="Q65" s="8"/>
      <c r="R65" s="8"/>
      <c r="S65" s="8"/>
      <c r="T65" s="8"/>
      <c r="U65" s="8"/>
      <c r="V65" s="8"/>
      <c r="W65" s="8"/>
      <c r="X65" s="8"/>
      <c r="Y65" s="8"/>
      <c r="Z65" s="8"/>
      <c r="AA65" s="8"/>
      <c r="AB65" s="8"/>
      <c r="AC65" s="8"/>
      <c r="AD65" s="8"/>
      <c r="AE65" s="8"/>
    </row>
    <row r="66" spans="1:47" x14ac:dyDescent="0.3">
      <c r="A66" s="21" t="s">
        <v>233</v>
      </c>
      <c r="B66" s="21"/>
      <c r="C66" s="7"/>
      <c r="D66" s="7"/>
      <c r="E66" s="7"/>
      <c r="F66" s="7"/>
      <c r="G66" s="7"/>
      <c r="H66" s="7"/>
      <c r="I66" s="7"/>
      <c r="K66" s="7"/>
      <c r="L66" s="7"/>
      <c r="M66" s="7"/>
      <c r="N66" s="8"/>
      <c r="O66" s="8"/>
      <c r="P66" s="8"/>
      <c r="Q66" s="8"/>
      <c r="R66" s="8"/>
      <c r="S66" s="8"/>
      <c r="T66" s="8"/>
      <c r="U66" s="8"/>
      <c r="V66" s="8"/>
      <c r="W66" s="8"/>
      <c r="X66" s="8"/>
      <c r="Y66" s="8"/>
      <c r="Z66" s="8"/>
      <c r="AA66" s="8"/>
      <c r="AB66" s="8"/>
      <c r="AC66" s="8"/>
      <c r="AD66" s="8"/>
      <c r="AE66" s="8"/>
    </row>
    <row r="67" spans="1:47" ht="24.75" customHeight="1" x14ac:dyDescent="0.3">
      <c r="A67" s="6"/>
      <c r="B67" s="23" t="s">
        <v>88</v>
      </c>
      <c r="C67" s="23"/>
      <c r="D67" s="7"/>
      <c r="E67" s="7"/>
      <c r="F67" s="7"/>
      <c r="G67" s="7"/>
      <c r="H67" s="7"/>
      <c r="I67" s="7"/>
      <c r="K67" s="7"/>
      <c r="L67" s="7"/>
      <c r="M67" s="7"/>
      <c r="N67" s="8"/>
      <c r="O67" s="8"/>
      <c r="P67" s="8"/>
      <c r="Q67" s="8"/>
      <c r="R67" s="8"/>
      <c r="S67" s="8"/>
      <c r="T67" s="8"/>
      <c r="U67" s="8"/>
      <c r="V67" s="8"/>
      <c r="W67" s="8"/>
      <c r="X67" s="8"/>
      <c r="Y67" s="8"/>
      <c r="Z67" s="8"/>
      <c r="AA67" s="8"/>
      <c r="AB67" s="8"/>
      <c r="AC67" s="8"/>
      <c r="AD67" s="8"/>
      <c r="AE67" s="8"/>
    </row>
    <row r="68" spans="1:47" ht="24.75" customHeight="1" x14ac:dyDescent="0.3">
      <c r="A68" s="6"/>
      <c r="B68" s="23"/>
      <c r="C68" s="23"/>
      <c r="D68" s="7"/>
      <c r="E68" s="7"/>
      <c r="F68" s="7"/>
      <c r="G68" s="7"/>
      <c r="H68" s="7"/>
      <c r="I68" s="7"/>
      <c r="K68" s="7"/>
      <c r="L68" s="7"/>
      <c r="M68" s="7"/>
      <c r="N68" s="8"/>
      <c r="O68" s="8"/>
      <c r="P68" s="8"/>
      <c r="Q68" s="8"/>
      <c r="R68" s="8"/>
      <c r="S68" s="8"/>
      <c r="T68" s="8"/>
      <c r="U68" s="8"/>
      <c r="V68" s="8"/>
      <c r="W68" s="8"/>
      <c r="X68" s="8"/>
      <c r="Y68" s="8"/>
      <c r="Z68" s="8"/>
      <c r="AA68" s="8"/>
      <c r="AB68" s="8"/>
      <c r="AC68" s="8"/>
      <c r="AD68" s="8"/>
      <c r="AE68" s="8"/>
    </row>
    <row r="69" spans="1:47" ht="24.75" customHeight="1" x14ac:dyDescent="0.3">
      <c r="A69" s="6"/>
      <c r="B69" s="23"/>
      <c r="C69" s="23"/>
      <c r="D69" s="7"/>
      <c r="E69" s="7"/>
      <c r="F69" s="7"/>
      <c r="G69" s="7"/>
      <c r="H69" s="7"/>
      <c r="I69" s="7"/>
      <c r="K69" s="7"/>
      <c r="L69" s="7"/>
      <c r="M69" s="7"/>
      <c r="N69" s="8"/>
      <c r="O69" s="8"/>
      <c r="P69" s="8"/>
      <c r="Q69" s="8"/>
      <c r="R69" s="8"/>
      <c r="S69" s="8"/>
      <c r="T69" s="8"/>
      <c r="U69" s="8"/>
      <c r="V69" s="8"/>
      <c r="W69" s="8"/>
      <c r="X69" s="8"/>
      <c r="Y69" s="8"/>
      <c r="Z69" s="8"/>
      <c r="AA69" s="8"/>
      <c r="AB69" s="8"/>
      <c r="AC69" s="8"/>
      <c r="AD69" s="8"/>
      <c r="AE69" s="8"/>
    </row>
    <row r="70" spans="1:47" x14ac:dyDescent="0.3">
      <c r="A70" s="6"/>
      <c r="B70" s="23"/>
      <c r="C70" s="23"/>
      <c r="D70" s="7"/>
      <c r="E70" s="7"/>
      <c r="F70" s="7"/>
      <c r="G70" s="7"/>
      <c r="H70" s="7"/>
      <c r="I70" s="7"/>
      <c r="K70" s="7"/>
      <c r="L70" s="7"/>
      <c r="M70" s="7"/>
      <c r="N70" s="8"/>
      <c r="O70" s="8"/>
      <c r="P70" s="8"/>
      <c r="Q70" s="8"/>
      <c r="R70" s="8"/>
      <c r="S70" s="8"/>
      <c r="T70" s="8"/>
      <c r="U70" s="8"/>
      <c r="V70" s="8"/>
      <c r="W70" s="8"/>
      <c r="X70" s="8"/>
      <c r="Y70" s="8"/>
      <c r="Z70" s="8"/>
      <c r="AA70" s="8"/>
      <c r="AB70" s="8"/>
      <c r="AC70" s="8"/>
      <c r="AD70" s="8"/>
      <c r="AE70" s="8"/>
    </row>
    <row r="71" spans="1:47" x14ac:dyDescent="0.3">
      <c r="A71" s="6"/>
      <c r="B71" s="23"/>
      <c r="C71" s="23"/>
      <c r="D71" s="7"/>
      <c r="E71" s="7"/>
      <c r="F71" s="7"/>
      <c r="G71" s="7"/>
      <c r="H71" s="7"/>
      <c r="I71" s="7"/>
      <c r="K71" s="7"/>
      <c r="L71" s="7"/>
      <c r="M71" s="7"/>
      <c r="N71" s="8"/>
      <c r="O71" s="8"/>
      <c r="P71" s="8"/>
      <c r="Q71" s="8"/>
      <c r="R71" s="8"/>
      <c r="S71" s="8"/>
      <c r="T71" s="8"/>
      <c r="U71" s="8"/>
      <c r="V71" s="8"/>
      <c r="W71" s="8"/>
      <c r="X71" s="8"/>
      <c r="Y71" s="8"/>
      <c r="Z71" s="8"/>
      <c r="AA71" s="8"/>
      <c r="AB71" s="8"/>
      <c r="AC71" s="8"/>
      <c r="AD71" s="8"/>
      <c r="AE71" s="8"/>
    </row>
    <row r="72" spans="1:47" x14ac:dyDescent="0.3">
      <c r="A72" s="6"/>
      <c r="B72" s="23"/>
      <c r="C72" s="23"/>
      <c r="D72" s="7"/>
      <c r="E72" s="7"/>
      <c r="F72" s="7"/>
      <c r="G72" s="7"/>
      <c r="H72" s="7"/>
      <c r="I72" s="7"/>
      <c r="K72" s="7"/>
      <c r="L72" s="7"/>
      <c r="M72" s="7"/>
      <c r="N72" s="8"/>
      <c r="O72" s="8"/>
      <c r="P72" s="8"/>
      <c r="Q72" s="8"/>
      <c r="R72" s="8"/>
      <c r="S72" s="8"/>
      <c r="T72" s="8"/>
      <c r="U72" s="8"/>
      <c r="V72" s="8"/>
      <c r="W72" s="8"/>
      <c r="X72" s="8"/>
      <c r="Y72" s="8"/>
      <c r="Z72" s="8"/>
      <c r="AA72" s="8"/>
      <c r="AB72" s="8"/>
      <c r="AC72" s="8"/>
      <c r="AD72" s="8"/>
      <c r="AE72" s="8"/>
    </row>
    <row r="73" spans="1:47" x14ac:dyDescent="0.3">
      <c r="A73" s="6"/>
      <c r="B73" s="23"/>
      <c r="C73" s="23"/>
      <c r="D73" s="7"/>
      <c r="E73" s="7"/>
      <c r="F73" s="7"/>
      <c r="G73" s="7"/>
      <c r="H73" s="7"/>
      <c r="I73" s="7"/>
      <c r="K73" s="7"/>
      <c r="L73" s="7"/>
      <c r="M73" s="7"/>
      <c r="N73" s="8"/>
      <c r="O73" s="8"/>
      <c r="P73" s="8"/>
      <c r="Q73" s="8"/>
      <c r="R73" s="8"/>
      <c r="S73" s="8"/>
      <c r="T73" s="8"/>
      <c r="U73" s="8"/>
      <c r="V73" s="8"/>
      <c r="W73" s="8"/>
      <c r="X73" s="8"/>
      <c r="Y73" s="8"/>
      <c r="Z73" s="8"/>
      <c r="AA73" s="8"/>
      <c r="AB73" s="8"/>
      <c r="AC73" s="8"/>
      <c r="AD73" s="8"/>
      <c r="AE73" s="8"/>
    </row>
    <row r="74" spans="1:47" x14ac:dyDescent="0.3">
      <c r="A74" s="7"/>
      <c r="B74" s="7"/>
      <c r="C74" s="7"/>
      <c r="D74" s="7"/>
      <c r="E74" s="7"/>
      <c r="F74" s="7"/>
      <c r="G74" s="7"/>
      <c r="H74" s="7"/>
      <c r="I74" s="7"/>
      <c r="K74" s="7"/>
      <c r="L74" s="7"/>
      <c r="M74" s="7"/>
      <c r="N74" s="8"/>
      <c r="O74" s="8"/>
      <c r="P74" s="8"/>
      <c r="Q74" s="8"/>
      <c r="R74" s="8"/>
      <c r="S74" s="8"/>
      <c r="T74" s="8"/>
      <c r="U74" s="18"/>
      <c r="V74" s="18"/>
      <c r="W74" s="18"/>
      <c r="X74" s="18"/>
      <c r="Y74" s="18"/>
      <c r="Z74" s="18"/>
      <c r="AA74" s="18"/>
      <c r="AB74" s="18"/>
      <c r="AC74" s="18"/>
      <c r="AD74" s="18"/>
      <c r="AE74" s="18"/>
      <c r="AF74" s="3"/>
      <c r="AG74" s="3"/>
      <c r="AH74" s="3"/>
      <c r="AI74" s="3"/>
      <c r="AJ74" s="3"/>
      <c r="AK74" s="3"/>
      <c r="AL74" s="3"/>
      <c r="AM74" s="3"/>
      <c r="AN74" s="24"/>
      <c r="AO74" s="24"/>
      <c r="AP74" s="24"/>
      <c r="AQ74" s="24"/>
      <c r="AR74" s="24"/>
      <c r="AS74" s="24"/>
      <c r="AT74" s="24"/>
      <c r="AU74" s="24"/>
    </row>
    <row r="75" spans="1:47" x14ac:dyDescent="0.3">
      <c r="A75" s="93" t="s">
        <v>87</v>
      </c>
      <c r="B75" s="93"/>
      <c r="C75" s="93"/>
      <c r="D75" s="93"/>
      <c r="E75" s="93"/>
      <c r="F75" s="93"/>
      <c r="G75" s="93"/>
      <c r="H75" s="93"/>
      <c r="I75" s="93"/>
      <c r="J75" s="93"/>
      <c r="K75" s="93"/>
      <c r="L75" s="93"/>
      <c r="M75" s="93"/>
      <c r="N75" s="93"/>
      <c r="O75" s="93"/>
      <c r="P75" s="93"/>
      <c r="Q75" s="93"/>
      <c r="R75" s="93"/>
      <c r="S75" s="93"/>
      <c r="T75" s="93"/>
      <c r="U75" s="94" t="s">
        <v>87</v>
      </c>
      <c r="V75" s="94"/>
      <c r="W75" s="94"/>
      <c r="X75" s="94"/>
      <c r="Y75" s="94"/>
      <c r="Z75" s="94"/>
      <c r="AA75" s="94"/>
      <c r="AB75" s="94"/>
      <c r="AC75" s="94"/>
      <c r="AD75" s="94"/>
      <c r="AE75" s="94"/>
      <c r="AF75" s="94"/>
      <c r="AG75" s="94"/>
      <c r="AH75" s="94"/>
      <c r="AI75" s="94"/>
      <c r="AJ75" s="94"/>
      <c r="AK75" s="94"/>
      <c r="AL75" s="94"/>
      <c r="AM75" s="94"/>
      <c r="AN75" s="90"/>
      <c r="AO75" s="90"/>
      <c r="AP75" s="90"/>
      <c r="AQ75" s="25"/>
      <c r="AR75" s="25"/>
      <c r="AS75" s="25"/>
      <c r="AT75" s="25"/>
      <c r="AU75" s="25"/>
    </row>
    <row r="76" spans="1:47" x14ac:dyDescent="0.3">
      <c r="A76" s="93" t="s">
        <v>94</v>
      </c>
      <c r="B76" s="93"/>
      <c r="C76" s="93"/>
      <c r="D76" s="93"/>
      <c r="E76" s="93"/>
      <c r="F76" s="93"/>
      <c r="G76" s="93"/>
      <c r="H76" s="93"/>
      <c r="I76" s="93"/>
      <c r="J76" s="93"/>
      <c r="K76" s="93"/>
      <c r="L76" s="93"/>
      <c r="M76" s="93"/>
      <c r="N76" s="93"/>
      <c r="O76" s="93"/>
      <c r="P76" s="93"/>
      <c r="Q76" s="93"/>
      <c r="R76" s="93"/>
      <c r="S76" s="93"/>
      <c r="T76" s="93"/>
      <c r="U76" s="94" t="s">
        <v>98</v>
      </c>
      <c r="V76" s="94"/>
      <c r="W76" s="94"/>
      <c r="X76" s="94"/>
      <c r="Y76" s="94"/>
      <c r="Z76" s="94"/>
      <c r="AA76" s="94"/>
      <c r="AB76" s="94"/>
      <c r="AC76" s="94"/>
      <c r="AD76" s="94"/>
      <c r="AE76" s="94"/>
      <c r="AF76" s="94"/>
      <c r="AG76" s="94"/>
      <c r="AH76" s="94"/>
      <c r="AI76" s="94"/>
      <c r="AJ76" s="94"/>
      <c r="AK76" s="94"/>
      <c r="AL76" s="94"/>
      <c r="AM76" s="94"/>
      <c r="AN76" s="88" t="s">
        <v>95</v>
      </c>
      <c r="AO76" s="88"/>
      <c r="AP76" s="88"/>
      <c r="AQ76" s="26"/>
      <c r="AR76" s="26"/>
      <c r="AS76" s="26"/>
      <c r="AT76" s="26"/>
      <c r="AU76" s="26"/>
    </row>
    <row r="77" spans="1:47" x14ac:dyDescent="0.3">
      <c r="A77" s="93" t="s">
        <v>97</v>
      </c>
      <c r="B77" s="93"/>
      <c r="C77" s="93"/>
      <c r="D77" s="93"/>
      <c r="E77" s="93"/>
      <c r="F77" s="93"/>
      <c r="G77" s="93"/>
      <c r="H77" s="93"/>
      <c r="I77" s="93"/>
      <c r="J77" s="93"/>
      <c r="K77" s="93"/>
      <c r="L77" s="93"/>
      <c r="M77" s="93"/>
      <c r="N77" s="93"/>
      <c r="O77" s="93"/>
      <c r="P77" s="93"/>
      <c r="Q77" s="93"/>
      <c r="R77" s="93"/>
      <c r="S77" s="93"/>
      <c r="T77" s="93"/>
      <c r="U77" s="89" t="s">
        <v>96</v>
      </c>
      <c r="V77" s="89"/>
      <c r="W77" s="89"/>
      <c r="X77" s="89"/>
      <c r="Y77" s="89"/>
      <c r="Z77" s="89"/>
      <c r="AA77" s="89"/>
      <c r="AB77" s="89"/>
      <c r="AC77" s="89"/>
      <c r="AD77" s="89"/>
      <c r="AE77" s="89"/>
      <c r="AF77" s="89"/>
      <c r="AG77" s="89"/>
      <c r="AH77" s="89"/>
      <c r="AI77" s="89"/>
      <c r="AJ77" s="89"/>
      <c r="AK77" s="89"/>
      <c r="AL77" s="89"/>
      <c r="AM77" s="89"/>
      <c r="AN77" s="89" t="s">
        <v>70</v>
      </c>
      <c r="AO77" s="89"/>
      <c r="AP77" s="89"/>
      <c r="AQ77" s="19"/>
      <c r="AR77" s="19"/>
      <c r="AS77" s="19"/>
      <c r="AT77" s="19"/>
      <c r="AU77" s="19"/>
    </row>
    <row r="78" spans="1:47" x14ac:dyDescent="0.3">
      <c r="A78" s="4"/>
      <c r="B78" s="3"/>
      <c r="C78" s="17"/>
      <c r="D78" s="17"/>
      <c r="E78" s="17"/>
      <c r="F78" s="3"/>
      <c r="G78" s="17"/>
      <c r="H78" s="17"/>
      <c r="I78" s="17"/>
      <c r="J78" s="30"/>
      <c r="K78" s="17"/>
      <c r="L78" s="4"/>
      <c r="M78" s="4"/>
      <c r="N78" s="18"/>
      <c r="O78" s="3"/>
      <c r="P78" s="3"/>
      <c r="Q78" s="3"/>
      <c r="R78" s="3"/>
      <c r="S78" s="3"/>
      <c r="T78" s="18"/>
      <c r="U78" s="3"/>
      <c r="V78" s="3"/>
      <c r="W78" s="3"/>
      <c r="X78" s="3"/>
      <c r="Y78" s="19"/>
      <c r="Z78" s="19"/>
      <c r="AA78" s="17"/>
      <c r="AB78" s="19"/>
      <c r="AC78" s="19"/>
      <c r="AD78" s="19"/>
      <c r="AE78" s="19"/>
      <c r="AF78" s="3"/>
      <c r="AG78" s="3"/>
      <c r="AH78" s="3"/>
      <c r="AI78" s="3"/>
      <c r="AJ78" s="3"/>
      <c r="AK78" s="3"/>
      <c r="AL78" s="3"/>
      <c r="AM78" s="3"/>
      <c r="AN78" s="89" t="s">
        <v>75</v>
      </c>
      <c r="AO78" s="89"/>
      <c r="AP78" s="89"/>
      <c r="AQ78" s="19"/>
      <c r="AR78" s="19"/>
      <c r="AS78" s="19"/>
      <c r="AT78" s="19"/>
      <c r="AU78" s="19"/>
    </row>
    <row r="79" spans="1:47" x14ac:dyDescent="0.3">
      <c r="B79" s="9"/>
      <c r="C79" s="9"/>
      <c r="D79" s="9"/>
      <c r="E79" s="9"/>
      <c r="F79" s="9"/>
      <c r="G79" s="9"/>
      <c r="H79" s="9"/>
      <c r="I79" s="9"/>
      <c r="J79" s="31"/>
      <c r="K79" s="9"/>
      <c r="L79" s="9"/>
      <c r="M79" s="9"/>
      <c r="N79" s="9"/>
      <c r="O79" s="9"/>
      <c r="P79" s="9"/>
      <c r="Q79" s="9"/>
      <c r="R79" s="9"/>
      <c r="S79" s="9"/>
      <c r="T79" s="9"/>
      <c r="U79" s="6"/>
      <c r="V79" s="6"/>
      <c r="W79" s="6"/>
      <c r="X79" s="6"/>
      <c r="Y79" s="6"/>
      <c r="Z79" s="6"/>
      <c r="AA79" s="6"/>
      <c r="AB79" s="6"/>
      <c r="AC79" s="6"/>
      <c r="AD79" s="6"/>
      <c r="AE79" s="6"/>
      <c r="AF79" s="6"/>
      <c r="AG79" s="6"/>
      <c r="AH79" s="6"/>
      <c r="AI79" s="6"/>
      <c r="AJ79" s="6"/>
      <c r="AK79" s="6"/>
      <c r="AL79" s="6"/>
      <c r="AM79" s="6"/>
      <c r="AN79" s="9"/>
      <c r="AO79" s="9"/>
      <c r="AP79" s="9"/>
      <c r="AQ79" s="9"/>
      <c r="AR79" s="9"/>
      <c r="AS79" s="9"/>
      <c r="AT79" s="9"/>
      <c r="AU79" s="9"/>
    </row>
    <row r="80" spans="1:47" x14ac:dyDescent="0.3">
      <c r="A80" s="9" t="s">
        <v>71</v>
      </c>
      <c r="U80" s="3"/>
      <c r="V80" s="3"/>
      <c r="W80" s="3"/>
      <c r="X80" s="3"/>
      <c r="Y80" s="3"/>
      <c r="Z80" s="3"/>
      <c r="AA80" s="3"/>
      <c r="AB80" s="3"/>
      <c r="AC80" s="3"/>
      <c r="AD80" s="3"/>
      <c r="AE80" s="3"/>
      <c r="AF80" s="3"/>
      <c r="AG80" s="3"/>
      <c r="AH80" s="3"/>
      <c r="AI80" s="3"/>
      <c r="AJ80" s="3"/>
      <c r="AK80" s="3"/>
      <c r="AL80" s="3"/>
      <c r="AM80" s="3"/>
    </row>
    <row r="81" spans="1:39" x14ac:dyDescent="0.3">
      <c r="U81" s="3"/>
      <c r="V81" s="3"/>
      <c r="W81" s="3"/>
      <c r="X81" s="3"/>
      <c r="Y81" s="3"/>
      <c r="Z81" s="3"/>
      <c r="AA81" s="3"/>
      <c r="AB81" s="3"/>
      <c r="AC81" s="3"/>
      <c r="AD81" s="3"/>
      <c r="AE81" s="3"/>
      <c r="AF81" s="3"/>
      <c r="AG81" s="3"/>
      <c r="AH81" s="3"/>
      <c r="AI81" s="3"/>
      <c r="AJ81" s="3"/>
      <c r="AK81" s="3"/>
      <c r="AL81" s="3"/>
      <c r="AM81" s="3"/>
    </row>
    <row r="82" spans="1:39" x14ac:dyDescent="0.3">
      <c r="U82" s="3"/>
      <c r="V82" s="3"/>
      <c r="W82" s="3"/>
      <c r="X82" s="3"/>
      <c r="Y82" s="3"/>
      <c r="Z82" s="3"/>
      <c r="AA82" s="3"/>
      <c r="AB82" s="3"/>
      <c r="AC82" s="3"/>
      <c r="AD82" s="3"/>
      <c r="AE82" s="3"/>
      <c r="AF82" s="3"/>
      <c r="AG82" s="3"/>
      <c r="AH82" s="3"/>
      <c r="AI82" s="3"/>
      <c r="AJ82" s="3"/>
      <c r="AK82" s="3"/>
      <c r="AL82" s="3"/>
      <c r="AM82" s="3"/>
    </row>
    <row r="84" spans="1:39" x14ac:dyDescent="0.3">
      <c r="A84" s="3" t="s">
        <v>0</v>
      </c>
    </row>
    <row r="85" spans="1:39" x14ac:dyDescent="0.3">
      <c r="A85" s="91" t="s">
        <v>72</v>
      </c>
      <c r="B85" s="92"/>
      <c r="C85" s="92"/>
      <c r="D85" s="92"/>
      <c r="E85" s="92"/>
      <c r="F85" s="92"/>
      <c r="G85" s="92"/>
      <c r="H85" s="92"/>
      <c r="I85" s="92"/>
      <c r="J85" s="92"/>
      <c r="K85" s="92"/>
      <c r="L85" s="92"/>
      <c r="M85" s="92"/>
      <c r="N85" s="92"/>
      <c r="O85" s="92"/>
      <c r="P85" s="92"/>
      <c r="Q85" s="10"/>
    </row>
    <row r="86" spans="1:39" x14ac:dyDescent="0.3">
      <c r="A86" s="11" t="s">
        <v>73</v>
      </c>
      <c r="B86" s="12"/>
    </row>
    <row r="87" spans="1:39" x14ac:dyDescent="0.3">
      <c r="A87" s="13" t="s">
        <v>77</v>
      </c>
      <c r="B87" s="14"/>
    </row>
    <row r="88" spans="1:39" x14ac:dyDescent="0.3">
      <c r="A88" s="1" t="s">
        <v>74</v>
      </c>
    </row>
  </sheetData>
  <mergeCells count="22">
    <mergeCell ref="AN76:AP76"/>
    <mergeCell ref="AN77:AP77"/>
    <mergeCell ref="AN78:AP78"/>
    <mergeCell ref="AN75:AP75"/>
    <mergeCell ref="A85:P85"/>
    <mergeCell ref="A77:T77"/>
    <mergeCell ref="A76:T76"/>
    <mergeCell ref="A75:T75"/>
    <mergeCell ref="U76:AM76"/>
    <mergeCell ref="U75:AM75"/>
    <mergeCell ref="U77:AM77"/>
    <mergeCell ref="AN6:AS6"/>
    <mergeCell ref="AT6:AY6"/>
    <mergeCell ref="AZ6:BF6"/>
    <mergeCell ref="A6:E6"/>
    <mergeCell ref="F6:G6"/>
    <mergeCell ref="H6:I6"/>
    <mergeCell ref="J6:M6"/>
    <mergeCell ref="N6:T6"/>
    <mergeCell ref="U6:AA6"/>
    <mergeCell ref="AB6:AG6"/>
    <mergeCell ref="AH6:AM6"/>
  </mergeCells>
  <pageMargins left="0.25" right="0.25" top="0.75" bottom="0.75" header="0.3" footer="0.3"/>
  <pageSetup paperSize="5" scale="50" orientation="landscape" r:id="rId1"/>
  <headerFooter>
    <oddFooter>&amp;R&amp;P/&amp;N</oddFooter>
  </headerFooter>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AUDITOR</dc:creator>
  <cp:lastModifiedBy>user</cp:lastModifiedBy>
  <cp:lastPrinted>2025-01-17T20:04:26Z</cp:lastPrinted>
  <dcterms:created xsi:type="dcterms:W3CDTF">2022-03-15T19:26:16Z</dcterms:created>
  <dcterms:modified xsi:type="dcterms:W3CDTF">2026-07-23T15:46:12Z</dcterms:modified>
</cp:coreProperties>
</file>